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th\office\Sekretariat Dziekana WM 2025-2026 - dół\Rada Wydziału 2025_2026\Rada Wydziału 30.09.2026\"/>
    </mc:Choice>
  </mc:AlternateContent>
  <bookViews>
    <workbookView xWindow="0" yWindow="0" windowWidth="27480" windowHeight="117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4" i="1" l="1"/>
  <c r="H94" i="1"/>
  <c r="I94" i="1"/>
  <c r="J94" i="1"/>
  <c r="K94" i="1"/>
  <c r="L94" i="1"/>
  <c r="M94" i="1"/>
  <c r="N94" i="1"/>
  <c r="O94" i="1"/>
  <c r="P94" i="1"/>
  <c r="Q94" i="1"/>
  <c r="R94" i="1"/>
  <c r="S94" i="1"/>
  <c r="T94" i="1"/>
  <c r="U94" i="1"/>
  <c r="F94" i="1"/>
  <c r="G115" i="1" l="1"/>
  <c r="H115" i="1"/>
  <c r="I115" i="1"/>
  <c r="J115" i="1"/>
  <c r="K115" i="1"/>
  <c r="L115" i="1"/>
  <c r="M115" i="1"/>
  <c r="N115" i="1"/>
  <c r="O115" i="1"/>
  <c r="P115" i="1"/>
  <c r="Q115" i="1"/>
  <c r="R115" i="1"/>
  <c r="S115" i="1"/>
  <c r="T115" i="1"/>
  <c r="U115" i="1"/>
  <c r="F115" i="1"/>
  <c r="G109" i="1"/>
  <c r="H109" i="1"/>
  <c r="I109" i="1"/>
  <c r="J109" i="1"/>
  <c r="K109" i="1"/>
  <c r="L109" i="1"/>
  <c r="M109" i="1"/>
  <c r="N109" i="1"/>
  <c r="O109" i="1"/>
  <c r="P109" i="1"/>
  <c r="Q109" i="1"/>
  <c r="R109" i="1"/>
  <c r="S109" i="1"/>
  <c r="T109" i="1"/>
  <c r="U109" i="1"/>
  <c r="F109" i="1"/>
  <c r="G102" i="1"/>
  <c r="H102" i="1"/>
  <c r="I102" i="1"/>
  <c r="J102" i="1"/>
  <c r="K102" i="1"/>
  <c r="L102" i="1"/>
  <c r="M102" i="1"/>
  <c r="N102" i="1"/>
  <c r="O102" i="1"/>
  <c r="P102" i="1"/>
  <c r="Q102" i="1"/>
  <c r="R102" i="1"/>
  <c r="S102" i="1"/>
  <c r="T102" i="1"/>
  <c r="U102" i="1"/>
  <c r="F102" i="1"/>
  <c r="G98" i="1"/>
  <c r="H98" i="1"/>
  <c r="I98" i="1"/>
  <c r="J98" i="1"/>
  <c r="K98" i="1"/>
  <c r="L98" i="1"/>
  <c r="M98" i="1"/>
  <c r="N98" i="1"/>
  <c r="O98" i="1"/>
  <c r="P98" i="1"/>
  <c r="Q98" i="1"/>
  <c r="R98" i="1"/>
  <c r="S98" i="1"/>
  <c r="T98" i="1"/>
  <c r="U98" i="1"/>
  <c r="F98" i="1"/>
  <c r="G87" i="1"/>
  <c r="H87" i="1"/>
  <c r="I87" i="1"/>
  <c r="J87" i="1"/>
  <c r="K87" i="1"/>
  <c r="L87" i="1"/>
  <c r="M87" i="1"/>
  <c r="N87" i="1"/>
  <c r="O87" i="1"/>
  <c r="P87" i="1"/>
  <c r="Q87" i="1"/>
  <c r="R87" i="1"/>
  <c r="S87" i="1"/>
  <c r="T87" i="1"/>
  <c r="U87" i="1"/>
  <c r="F87" i="1"/>
  <c r="U122" i="1"/>
  <c r="T122" i="1"/>
  <c r="S122" i="1"/>
  <c r="R122" i="1"/>
  <c r="Q122" i="1"/>
  <c r="P122" i="1"/>
  <c r="O122" i="1"/>
  <c r="N122" i="1"/>
  <c r="U121" i="1"/>
  <c r="T121" i="1"/>
  <c r="S121" i="1"/>
  <c r="R121" i="1"/>
  <c r="Q121" i="1"/>
  <c r="P121" i="1"/>
  <c r="O121" i="1"/>
  <c r="N121" i="1"/>
  <c r="U120" i="1"/>
  <c r="T120" i="1"/>
  <c r="S120" i="1"/>
  <c r="R120" i="1"/>
  <c r="Q120" i="1"/>
  <c r="P120" i="1"/>
  <c r="O120" i="1"/>
  <c r="N120" i="1"/>
  <c r="U119" i="1"/>
  <c r="T119" i="1"/>
  <c r="S119" i="1"/>
  <c r="R119" i="1"/>
  <c r="Q119" i="1"/>
  <c r="P119" i="1"/>
  <c r="O119" i="1"/>
  <c r="N119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5" i="1"/>
  <c r="F74" i="1"/>
  <c r="F73" i="1"/>
  <c r="F72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2" i="1"/>
  <c r="F51" i="1"/>
  <c r="F50" i="1"/>
  <c r="F49" i="1"/>
  <c r="F48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4" i="1"/>
  <c r="F43" i="1"/>
  <c r="F42" i="1"/>
  <c r="F41" i="1"/>
  <c r="F40" i="1"/>
  <c r="F39" i="1"/>
  <c r="F38" i="1"/>
  <c r="F37" i="1"/>
  <c r="F36" i="1"/>
  <c r="F35" i="1"/>
  <c r="F34" i="1"/>
  <c r="F33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29" i="1"/>
  <c r="F28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3" i="1"/>
  <c r="F22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18" i="1"/>
  <c r="F17" i="1"/>
  <c r="F16" i="1"/>
  <c r="F15" i="1"/>
  <c r="F14" i="1"/>
  <c r="F13" i="1"/>
  <c r="N116" i="1" l="1"/>
  <c r="N117" i="1"/>
  <c r="U117" i="1"/>
  <c r="U116" i="1"/>
  <c r="M117" i="1"/>
  <c r="M116" i="1"/>
  <c r="I117" i="1"/>
  <c r="I116" i="1"/>
  <c r="J116" i="1"/>
  <c r="J117" i="1"/>
  <c r="T116" i="1"/>
  <c r="T117" i="1"/>
  <c r="L116" i="1"/>
  <c r="L117" i="1"/>
  <c r="O116" i="1"/>
  <c r="O117" i="1"/>
  <c r="K116" i="1"/>
  <c r="K117" i="1"/>
  <c r="P117" i="1"/>
  <c r="P116" i="1"/>
  <c r="Q117" i="1"/>
  <c r="Q116" i="1"/>
  <c r="S116" i="1"/>
  <c r="S117" i="1"/>
  <c r="R117" i="1"/>
  <c r="R116" i="1"/>
  <c r="H117" i="1"/>
  <c r="H116" i="1"/>
  <c r="G117" i="1"/>
  <c r="G116" i="1"/>
  <c r="F116" i="1"/>
  <c r="F46" i="1"/>
  <c r="I78" i="1"/>
  <c r="U78" i="1"/>
  <c r="F70" i="1"/>
  <c r="M78" i="1"/>
  <c r="Q78" i="1"/>
  <c r="F26" i="1"/>
  <c r="F20" i="1"/>
  <c r="H78" i="1"/>
  <c r="L78" i="1"/>
  <c r="P78" i="1"/>
  <c r="T78" i="1"/>
  <c r="N78" i="1"/>
  <c r="F77" i="1"/>
  <c r="J78" i="1"/>
  <c r="R78" i="1"/>
  <c r="F53" i="1"/>
  <c r="G78" i="1"/>
  <c r="K78" i="1"/>
  <c r="O78" i="1"/>
  <c r="S78" i="1"/>
  <c r="F30" i="1"/>
  <c r="F118" i="1" l="1"/>
  <c r="F119" i="1"/>
  <c r="F117" i="1"/>
  <c r="F78" i="1"/>
</calcChain>
</file>

<file path=xl/comments1.xml><?xml version="1.0" encoding="utf-8"?>
<comments xmlns="http://schemas.openxmlformats.org/spreadsheetml/2006/main">
  <authors>
    <author>Ewa</author>
  </authors>
  <commentList>
    <comment ref="F10" authorId="0" shapeId="0">
      <text>
        <r>
          <rPr>
            <sz val="8"/>
            <color indexed="81"/>
            <rFont val="Tahoma"/>
            <family val="2"/>
            <charset val="238"/>
          </rPr>
          <t xml:space="preserve">
</t>
        </r>
        <r>
          <rPr>
            <b/>
            <sz val="8"/>
            <color indexed="10"/>
            <rFont val="Tahoma"/>
            <family val="2"/>
            <charset val="238"/>
          </rPr>
          <t>UWAGA !!!</t>
        </r>
        <r>
          <rPr>
            <sz val="8"/>
            <color indexed="81"/>
            <rFont val="Tahoma"/>
            <family val="2"/>
            <charset val="238"/>
          </rPr>
          <t xml:space="preserve">
W KOLUMNIE </t>
        </r>
        <r>
          <rPr>
            <sz val="8"/>
            <color indexed="10"/>
            <rFont val="Tahoma"/>
            <family val="2"/>
            <charset val="238"/>
          </rPr>
          <t>"7</t>
        </r>
        <r>
          <rPr>
            <b/>
            <sz val="8"/>
            <color indexed="10"/>
            <rFont val="Tahoma"/>
            <family val="2"/>
            <charset val="238"/>
          </rPr>
          <t>"</t>
        </r>
        <r>
          <rPr>
            <sz val="8"/>
            <color indexed="81"/>
            <rFont val="Tahoma"/>
            <family val="2"/>
            <charset val="238"/>
          </rPr>
          <t xml:space="preserve"> SĄ FORMUŁY :
1)</t>
        </r>
        <r>
          <rPr>
            <b/>
            <sz val="8"/>
            <color indexed="81"/>
            <rFont val="Tahoma"/>
            <family val="2"/>
            <charset val="238"/>
          </rPr>
          <t xml:space="preserve"> NIE KASOWAĆ
2) NIC NIE WPISYWAĆ - formuła zlicza wartości od kolumny</t>
        </r>
        <r>
          <rPr>
            <b/>
            <sz val="8"/>
            <color indexed="10"/>
            <rFont val="Tahoma"/>
            <family val="2"/>
            <charset val="238"/>
          </rPr>
          <t xml:space="preserve"> " 8" do "14"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<sst xmlns="http://schemas.openxmlformats.org/spreadsheetml/2006/main" count="272" uniqueCount="177">
  <si>
    <t>Kierunek studiów: matematyka</t>
  </si>
  <si>
    <t>Poziom studiów: II stopnia</t>
  </si>
  <si>
    <t>Profil studiów: ogólnoakademicki</t>
  </si>
  <si>
    <t>Forma studiów: stacjonarne</t>
  </si>
  <si>
    <t>Liczba godzin zajęć</t>
  </si>
  <si>
    <t>I rok</t>
  </si>
  <si>
    <t>II rok</t>
  </si>
  <si>
    <t>1 sem.</t>
  </si>
  <si>
    <t>2 sem.</t>
  </si>
  <si>
    <t>3 sem.</t>
  </si>
  <si>
    <t>4 sem.</t>
  </si>
  <si>
    <t>L.P.</t>
  </si>
  <si>
    <t>NAZWA GRUPY ZAJĘĆ/
NAZWA ZAJĘĆ</t>
  </si>
  <si>
    <t>KOD
ZAJĘĆ 
USOS</t>
  </si>
  <si>
    <t>Egzamin po semestrze</t>
  </si>
  <si>
    <t>Zaliczenie po semestrze</t>
  </si>
  <si>
    <t>RAZEM</t>
  </si>
  <si>
    <t>WYKŁADY</t>
  </si>
  <si>
    <t>Ć/K/L/LEK/SiP/ZT</t>
  </si>
  <si>
    <t>Teoria miary i całki</t>
  </si>
  <si>
    <t>360-MS2-1TM</t>
  </si>
  <si>
    <t>1</t>
  </si>
  <si>
    <t>Topologia</t>
  </si>
  <si>
    <t>360-MS2-1TOPO</t>
  </si>
  <si>
    <t>Analiza funkcjonalna</t>
  </si>
  <si>
    <t>360-MS2-1AF</t>
  </si>
  <si>
    <t>2</t>
  </si>
  <si>
    <t>Procesy stochastyczne</t>
  </si>
  <si>
    <t>360-MS2-1PS</t>
  </si>
  <si>
    <t>Metody numeryczne</t>
  </si>
  <si>
    <t>360-MS2-2MNUM</t>
  </si>
  <si>
    <t>3</t>
  </si>
  <si>
    <t>New trends in contemporary mathematics (wykład do wyboru z oferty na dany rok akademicki)**</t>
  </si>
  <si>
    <t>4</t>
  </si>
  <si>
    <t>Lektorat języka obcego **</t>
  </si>
  <si>
    <t>360-MS2-1LJO</t>
  </si>
  <si>
    <t>Matematyka po angielsku**</t>
  </si>
  <si>
    <t>360-MS2-1MANG</t>
  </si>
  <si>
    <t>Ochrona własności intelektualnej</t>
  </si>
  <si>
    <t>360-MS2-1OWI</t>
  </si>
  <si>
    <t>Wybrane zagadnienia nauk społecznych lub humanistycznych</t>
  </si>
  <si>
    <t>Geometria różniczkowa</t>
  </si>
  <si>
    <t>360-MS2-1GER</t>
  </si>
  <si>
    <t>Algebra i teoria liczb</t>
  </si>
  <si>
    <t>360-MS2-1ATL</t>
  </si>
  <si>
    <t>360-MS2-1SEM1</t>
  </si>
  <si>
    <t>Seminarium II*</t>
  </si>
  <si>
    <t>360-MS2-1SEM2</t>
  </si>
  <si>
    <t>Równania różniczkowe cząstkowe</t>
  </si>
  <si>
    <t>360-MS2-2RRC2</t>
  </si>
  <si>
    <t xml:space="preserve">Mechanika analityczna </t>
  </si>
  <si>
    <t>360-MS2-2MCHA</t>
  </si>
  <si>
    <t>360-MS2-2SMG1</t>
  </si>
  <si>
    <t>360-MS2-2PMG1</t>
  </si>
  <si>
    <t xml:space="preserve">Logika matematyczna </t>
  </si>
  <si>
    <t>360-MS2-2LM</t>
  </si>
  <si>
    <t>Metody fizyki matematycznej</t>
  </si>
  <si>
    <t>360-MS2-2SMG2</t>
  </si>
  <si>
    <t>360-MS2-2PMG2</t>
  </si>
  <si>
    <t>Wykład monograficzny I*</t>
  </si>
  <si>
    <t>Wykład monograficzny II*</t>
  </si>
  <si>
    <t>Wykład monograficzny III/1*</t>
  </si>
  <si>
    <t>Wykład monograficzny III/2*</t>
  </si>
  <si>
    <t>Wykład monograficzny IV*</t>
  </si>
  <si>
    <t>Analiza zespolona</t>
  </si>
  <si>
    <t>360-MF2-1AZ</t>
  </si>
  <si>
    <t>Probabilistyka</t>
  </si>
  <si>
    <t>360-MF2-1PRB</t>
  </si>
  <si>
    <t>360-MF2-1SEM1</t>
  </si>
  <si>
    <t>Teoria gier</t>
  </si>
  <si>
    <t>360-MF2-1TGI</t>
  </si>
  <si>
    <t>Równania różniczkowe i różnicowe</t>
  </si>
  <si>
    <t>360-MF2-1RRR</t>
  </si>
  <si>
    <t>360-MF2-1SEM2</t>
  </si>
  <si>
    <t>Statystyka matematyczna</t>
  </si>
  <si>
    <t>360-MF2-2SM</t>
  </si>
  <si>
    <t>Teoria opcji</t>
  </si>
  <si>
    <t>360-MF2-2TO</t>
  </si>
  <si>
    <t>360-MF2-2SMG1</t>
  </si>
  <si>
    <t>360-MF2-2PMG1</t>
  </si>
  <si>
    <t>Teoria ryzyka</t>
  </si>
  <si>
    <t>360-MF2-2TR</t>
  </si>
  <si>
    <t>360-MF2-2SMG2</t>
  </si>
  <si>
    <t>360-MF2-2PMG2</t>
  </si>
  <si>
    <t>OGÓŁEM</t>
  </si>
  <si>
    <t>Pedagogika ogólna</t>
  </si>
  <si>
    <t>360-MS2-1PED</t>
  </si>
  <si>
    <t>Podstawy psychologii ogólnej</t>
  </si>
  <si>
    <t>360-MS2-1PP</t>
  </si>
  <si>
    <t>Psychologia rozwojowa</t>
  </si>
  <si>
    <t>360-MS2-1PR</t>
  </si>
  <si>
    <t>System oświaty i prawo oświatowe</t>
  </si>
  <si>
    <t>Psychologia społeczna</t>
  </si>
  <si>
    <t>Podstawy dydaktyki</t>
  </si>
  <si>
    <t>360-MS2-1PDYD</t>
  </si>
  <si>
    <t>Emisja głosu</t>
  </si>
  <si>
    <t>360-MS2-2EG</t>
  </si>
  <si>
    <t>Projekt edukacyjny</t>
  </si>
  <si>
    <t>360-MS2-2PE</t>
  </si>
  <si>
    <t>Praktyka dydaktyczna  (w szkole podstawowej)</t>
  </si>
  <si>
    <t>Praktyka dydaktyczna ciągła (w szkole podstawowej)</t>
  </si>
  <si>
    <t>360-MS2-2PDC1</t>
  </si>
  <si>
    <t>Praktyka dydaktyczna (w szkole ponadpodstawowej)</t>
  </si>
  <si>
    <t>Praktyka dydaktyczna ciągła (w szkole ponadpodstawowej)</t>
  </si>
  <si>
    <t>360-MS2-2PDC2</t>
  </si>
  <si>
    <t>suma kontrolna 1</t>
  </si>
  <si>
    <t>suma kontrolna 2</t>
  </si>
  <si>
    <t>liczba egz./zal.</t>
  </si>
  <si>
    <t>mat teoret</t>
  </si>
  <si>
    <t>mat fin</t>
  </si>
  <si>
    <t>teo z Modułem sp_3</t>
  </si>
  <si>
    <t>fin z Modułem sp_3</t>
  </si>
  <si>
    <t>Harmonogram realizacji programu studiów obowiązującego od roku akademickiego 2026/2027</t>
  </si>
  <si>
    <t>Obowiązuje od roku akademickiego: 2026/2027</t>
  </si>
  <si>
    <t>Grupa Zajęć_ 1 (Przedmioty matematyczne obowiązkowe)</t>
  </si>
  <si>
    <t>Grupa Zajęć_ 2 (Zajęcia językowe obowiązkowe)</t>
  </si>
  <si>
    <t>Grupa Zajęć_ 3 (Przedmioty uzupełniające obowiązkowe)</t>
  </si>
  <si>
    <t>Moduł specjalizacyjny_ 1 (Matematyka teoretyczna)</t>
  </si>
  <si>
    <t>Grupa Zajęć_ 4 (Przedmioty matematyczne obowiązkowe)</t>
  </si>
  <si>
    <t>Grupa Zajęć_ 5 (Przedmioty matematyczne do wyboru z oferty na dany rok akademicki)</t>
  </si>
  <si>
    <t>Moduł specjalizacyjny_ 2 (Matematyka finansowa)</t>
  </si>
  <si>
    <t>Grupa Zajęć_ 6 (Przedmioty matematyczne obowiązkowe)</t>
  </si>
  <si>
    <t>Grupa Zajęć_ 7 (Przedmioty matematyczne do wyboru z oferty na dany rok akademicki)</t>
  </si>
  <si>
    <t>Moduł specjalizacyjny_ 3 (uprawnienia do zawodu nauczyciela) - moduł dodatkowy</t>
  </si>
  <si>
    <t>Praca z uczniem ze specjalnymi potrzebami edukacyjnymi</t>
  </si>
  <si>
    <t>Analiza procesów rozwojowych i edukacyjnych uczniów</t>
  </si>
  <si>
    <t>Warsztat pracy wychowawcy</t>
  </si>
  <si>
    <t>Tutoring - nowoczesna metoda pracy nauczyciela</t>
  </si>
  <si>
    <t>Grupa Zajęć_ 8 (Pedagogika)</t>
  </si>
  <si>
    <t>Grupa Zajęć_ 9 (Psychologia)</t>
  </si>
  <si>
    <t>Grupa Zajęć_ 11(Podstawy dydaktyki i emisja głosu)</t>
  </si>
  <si>
    <t>Warsztat umiejętności społecznych</t>
  </si>
  <si>
    <t>Kreatywność w pracy nauczyciela</t>
  </si>
  <si>
    <t>Grupa Zajęć_ 12(Praktyki psychologiczno-pedagogiczne)</t>
  </si>
  <si>
    <t>360-MS2-1WYCH</t>
  </si>
  <si>
    <t>360-MS2-1SPEC</t>
  </si>
  <si>
    <t>360-MS2-1SYS</t>
  </si>
  <si>
    <t>360-MS2-1TUT</t>
  </si>
  <si>
    <t>360-MS2-1ROZW</t>
  </si>
  <si>
    <t>Praktyka psychologiczno-pedagogiczna-szkoła podstawowa</t>
  </si>
  <si>
    <t>Praktyka psychologiczno-pedagogiczna-szkoła ponadpodstawowa</t>
  </si>
  <si>
    <t>360-MS2-1WUS</t>
  </si>
  <si>
    <t>360-MS2-1KPN</t>
  </si>
  <si>
    <t>360-MS2-2PDH1</t>
  </si>
  <si>
    <t>360-MS2-2PDH2</t>
  </si>
  <si>
    <t>360-MS2-1PPED1</t>
  </si>
  <si>
    <t>360-MS2-1PPED2</t>
  </si>
  <si>
    <t>*przedmiot może być realizowany w języku obcym</t>
  </si>
  <si>
    <t>**przedmiot realizowany w języku obcym</t>
  </si>
  <si>
    <r>
      <rPr>
        <b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>YKŁADY</t>
    </r>
  </si>
  <si>
    <r>
      <rPr>
        <b/>
        <sz val="11"/>
        <color theme="1"/>
        <rFont val="Calibri"/>
        <family val="2"/>
        <charset val="238"/>
        <scheme val="minor"/>
      </rPr>
      <t>Ć</t>
    </r>
    <r>
      <rPr>
        <sz val="11"/>
        <color theme="1"/>
        <rFont val="Calibri"/>
        <family val="2"/>
        <charset val="238"/>
        <scheme val="minor"/>
      </rPr>
      <t>WICZENIA</t>
    </r>
  </si>
  <si>
    <r>
      <rPr>
        <b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>ONWERSATORIA</t>
    </r>
  </si>
  <si>
    <r>
      <rPr>
        <b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>ABORATORIA</t>
    </r>
  </si>
  <si>
    <r>
      <rPr>
        <b/>
        <sz val="11"/>
        <color theme="1"/>
        <rFont val="Calibri"/>
        <family val="2"/>
        <charset val="238"/>
        <scheme val="minor"/>
      </rPr>
      <t>LEK</t>
    </r>
    <r>
      <rPr>
        <sz val="11"/>
        <color theme="1"/>
        <rFont val="Calibri"/>
        <family val="2"/>
        <charset val="238"/>
        <scheme val="minor"/>
      </rPr>
      <t>TORATY</t>
    </r>
  </si>
  <si>
    <r>
      <rPr>
        <b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>EMINARIA/</t>
    </r>
    <r>
      <rPr>
        <b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>ROSEMINARIA</t>
    </r>
  </si>
  <si>
    <r>
      <rPr>
        <b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AJĘCIA </t>
    </r>
    <r>
      <rPr>
        <b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>ERENOWE</t>
    </r>
  </si>
  <si>
    <t>Grupa Zajęć_ 13 (Praktyki dydaktyczne)</t>
  </si>
  <si>
    <t>Grupa Zajęć_ 12 (Dydaktyka przedmiotu)</t>
  </si>
  <si>
    <t>360-MS2-1PSP</t>
  </si>
  <si>
    <t>Seminarium I*</t>
  </si>
  <si>
    <t>Seminarium magisterskie I*</t>
  </si>
  <si>
    <t>Pracownia magisterska I*</t>
  </si>
  <si>
    <t>Seminarium magisterskie II*</t>
  </si>
  <si>
    <t>Pracownia magisterska II*</t>
  </si>
  <si>
    <t>Seminarium magisterskie  I*</t>
  </si>
  <si>
    <t>OGÓŁEM moduł specjalizacyjny_3</t>
  </si>
  <si>
    <t>OGÓŁEM cykl</t>
  </si>
  <si>
    <t>Dydaktyka matematyki I</t>
  </si>
  <si>
    <t>360-MS2-1DYD1</t>
  </si>
  <si>
    <t>Dydaktyka matematyki II</t>
  </si>
  <si>
    <t>360-MS2-2DYD2</t>
  </si>
  <si>
    <t>Ocenianie osiągnięć uczniów</t>
  </si>
  <si>
    <t>360-MS2-2OU</t>
  </si>
  <si>
    <t xml:space="preserve">Planowanie pracy dydaktyczno-wychowawczej </t>
  </si>
  <si>
    <t>360-MS2-1PPDW</t>
  </si>
  <si>
    <t>360-MS2-2MFM</t>
  </si>
  <si>
    <t>Zaopiniowany na Radzie Wydziału w dniu 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</si>
</sst>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8"/>
      <color indexed="81"/>
      <name val="Tahoma"/>
      <family val="2"/>
      <charset val="238"/>
    </font>
    <font>
      <b/>
      <sz val="8"/>
      <color indexed="10"/>
      <name val="Tahoma"/>
      <family val="2"/>
      <charset val="238"/>
    </font>
    <font>
      <sz val="8"/>
      <color indexed="10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5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/>
  </cellStyleXfs>
  <cellXfs count="282">
    <xf numFmtId="0" fontId="0" fillId="0" borderId="0" xfId="0"/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49" fontId="1" fillId="2" borderId="0" xfId="0" applyNumberFormat="1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 shrinkToFi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 shrinkToFit="1"/>
      <protection locked="0"/>
    </xf>
    <xf numFmtId="49" fontId="4" fillId="2" borderId="18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3" fillId="2" borderId="29" xfId="0" applyFont="1" applyFill="1" applyBorder="1" applyAlignment="1" applyProtection="1">
      <alignment horizontal="center" vertical="center" shrinkToFit="1"/>
      <protection locked="0"/>
    </xf>
    <xf numFmtId="0" fontId="5" fillId="2" borderId="30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vertical="center"/>
      <protection locked="0"/>
    </xf>
    <xf numFmtId="49" fontId="3" fillId="2" borderId="18" xfId="0" applyNumberFormat="1" applyFont="1" applyFill="1" applyBorder="1" applyAlignment="1" applyProtection="1">
      <alignment horizontal="center" vertical="center" shrinkToFit="1"/>
      <protection locked="0"/>
    </xf>
    <xf numFmtId="0" fontId="2" fillId="5" borderId="0" xfId="0" applyFont="1" applyFill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49" fontId="3" fillId="2" borderId="0" xfId="0" applyNumberFormat="1" applyFont="1" applyFill="1" applyAlignment="1" applyProtection="1">
      <alignment vertic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3" borderId="20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3" fillId="3" borderId="19" xfId="0" applyFont="1" applyFill="1" applyBorder="1" applyAlignment="1" applyProtection="1">
      <alignment horizontal="center" vertical="center"/>
      <protection locked="0"/>
    </xf>
    <xf numFmtId="0" fontId="3" fillId="3" borderId="22" xfId="0" applyFont="1" applyFill="1" applyBorder="1" applyAlignment="1" applyProtection="1">
      <alignment horizontal="center" vertical="center"/>
      <protection locked="0"/>
    </xf>
    <xf numFmtId="0" fontId="3" fillId="2" borderId="27" xfId="0" applyFont="1" applyFill="1" applyBorder="1" applyAlignment="1" applyProtection="1">
      <alignment horizontal="center" vertical="center"/>
      <protection locked="0"/>
    </xf>
    <xf numFmtId="0" fontId="3" fillId="2" borderId="31" xfId="0" applyFont="1" applyFill="1" applyBorder="1" applyAlignment="1" applyProtection="1">
      <alignment horizontal="center" vertical="center"/>
      <protection locked="0"/>
    </xf>
    <xf numFmtId="0" fontId="3" fillId="2" borderId="32" xfId="0" applyFont="1" applyFill="1" applyBorder="1" applyAlignment="1" applyProtection="1">
      <alignment horizontal="center" vertical="center" shrinkToFit="1"/>
      <protection locked="0"/>
    </xf>
    <xf numFmtId="49" fontId="3" fillId="2" borderId="31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31" xfId="0" applyNumberFormat="1" applyFont="1" applyFill="1" applyBorder="1" applyAlignment="1" applyProtection="1">
      <alignment horizontal="center" vertical="center"/>
      <protection locked="0"/>
    </xf>
    <xf numFmtId="0" fontId="5" fillId="2" borderId="31" xfId="0" applyFont="1" applyFill="1" applyBorder="1" applyAlignment="1" applyProtection="1">
      <alignment horizontal="center" vertical="center"/>
      <protection locked="0"/>
    </xf>
    <xf numFmtId="0" fontId="3" fillId="2" borderId="33" xfId="0" applyFont="1" applyFill="1" applyBorder="1" applyAlignment="1" applyProtection="1">
      <alignment horizontal="center" vertical="center"/>
      <protection locked="0"/>
    </xf>
    <xf numFmtId="0" fontId="3" fillId="3" borderId="27" xfId="0" applyFont="1" applyFill="1" applyBorder="1" applyAlignment="1" applyProtection="1">
      <alignment horizontal="center" vertical="center"/>
      <protection locked="0"/>
    </xf>
    <xf numFmtId="0" fontId="3" fillId="2" borderId="34" xfId="0" applyFont="1" applyFill="1" applyBorder="1" applyAlignment="1" applyProtection="1">
      <alignment horizontal="center" vertical="center"/>
      <protection locked="0"/>
    </xf>
    <xf numFmtId="0" fontId="3" fillId="3" borderId="33" xfId="0" applyFont="1" applyFill="1" applyBorder="1" applyAlignment="1" applyProtection="1">
      <alignment horizontal="center" vertical="center"/>
      <protection locked="0"/>
    </xf>
    <xf numFmtId="0" fontId="3" fillId="3" borderId="34" xfId="0" applyFont="1" applyFill="1" applyBorder="1" applyAlignment="1" applyProtection="1">
      <alignment horizontal="center" vertical="center"/>
      <protection locked="0"/>
    </xf>
    <xf numFmtId="0" fontId="3" fillId="2" borderId="22" xfId="0" quotePrefix="1" applyFont="1" applyFill="1" applyBorder="1" applyAlignment="1" applyProtection="1">
      <alignment horizontal="center" vertical="center"/>
      <protection locked="0"/>
    </xf>
    <xf numFmtId="0" fontId="3" fillId="4" borderId="19" xfId="0" applyFont="1" applyFill="1" applyBorder="1" applyAlignment="1" applyProtection="1">
      <alignment horizontal="center" vertical="center"/>
      <protection locked="0"/>
    </xf>
    <xf numFmtId="0" fontId="3" fillId="4" borderId="22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49" fontId="11" fillId="2" borderId="2" xfId="0" applyNumberFormat="1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1" fillId="2" borderId="44" xfId="0" applyFont="1" applyFill="1" applyBorder="1" applyAlignment="1" applyProtection="1">
      <alignment horizontal="center" vertical="center"/>
      <protection locked="0"/>
    </xf>
    <xf numFmtId="0" fontId="11" fillId="2" borderId="45" xfId="0" applyFont="1" applyFill="1" applyBorder="1" applyAlignment="1" applyProtection="1">
      <alignment horizontal="center" vertical="center"/>
      <protection locked="0"/>
    </xf>
    <xf numFmtId="0" fontId="11" fillId="3" borderId="46" xfId="0" applyFont="1" applyFill="1" applyBorder="1" applyAlignment="1" applyProtection="1">
      <alignment horizontal="center" vertical="center"/>
      <protection locked="0"/>
    </xf>
    <xf numFmtId="0" fontId="11" fillId="2" borderId="46" xfId="0" applyFont="1" applyFill="1" applyBorder="1" applyAlignment="1" applyProtection="1">
      <alignment horizontal="center" vertical="center"/>
      <protection locked="0"/>
    </xf>
    <xf numFmtId="0" fontId="11" fillId="2" borderId="47" xfId="0" applyFont="1" applyFill="1" applyBorder="1" applyAlignment="1" applyProtection="1">
      <alignment horizontal="center" vertical="center"/>
      <protection locked="0"/>
    </xf>
    <xf numFmtId="0" fontId="11" fillId="4" borderId="45" xfId="0" applyFont="1" applyFill="1" applyBorder="1" applyAlignment="1" applyProtection="1">
      <alignment horizontal="center" vertical="center"/>
      <protection locked="0"/>
    </xf>
    <xf numFmtId="0" fontId="11" fillId="4" borderId="47" xfId="0" applyFont="1" applyFill="1" applyBorder="1" applyAlignment="1" applyProtection="1">
      <alignment horizontal="center" vertical="center"/>
      <protection locked="0"/>
    </xf>
    <xf numFmtId="0" fontId="11" fillId="5" borderId="1" xfId="0" applyFont="1" applyFill="1" applyBorder="1" applyAlignment="1" applyProtection="1">
      <alignment horizontal="left" vertical="center"/>
      <protection locked="0"/>
    </xf>
    <xf numFmtId="0" fontId="11" fillId="5" borderId="5" xfId="0" applyFont="1" applyFill="1" applyBorder="1" applyAlignment="1" applyProtection="1">
      <alignment vertical="center"/>
      <protection locked="0"/>
    </xf>
    <xf numFmtId="0" fontId="11" fillId="5" borderId="48" xfId="0" applyFont="1" applyFill="1" applyBorder="1" applyAlignment="1" applyProtection="1">
      <alignment vertical="center"/>
      <protection locked="0"/>
    </xf>
    <xf numFmtId="0" fontId="11" fillId="5" borderId="9" xfId="0" applyFont="1" applyFill="1" applyBorder="1" applyAlignment="1" applyProtection="1">
      <alignment horizontal="center" vertical="center"/>
      <protection locked="0"/>
    </xf>
    <xf numFmtId="0" fontId="11" fillId="5" borderId="10" xfId="0" applyFont="1" applyFill="1" applyBorder="1" applyAlignment="1" applyProtection="1">
      <alignment horizontal="center" vertical="center"/>
      <protection locked="0"/>
    </xf>
    <xf numFmtId="0" fontId="11" fillId="5" borderId="11" xfId="0" applyFont="1" applyFill="1" applyBorder="1" applyAlignment="1" applyProtection="1">
      <alignment horizontal="center" vertical="center"/>
      <protection locked="0"/>
    </xf>
    <xf numFmtId="0" fontId="11" fillId="5" borderId="5" xfId="0" applyFont="1" applyFill="1" applyBorder="1" applyAlignment="1" applyProtection="1">
      <alignment horizontal="center" vertical="center"/>
      <protection locked="0"/>
    </xf>
    <xf numFmtId="0" fontId="0" fillId="2" borderId="30" xfId="0" applyFont="1" applyFill="1" applyBorder="1" applyAlignment="1" applyProtection="1">
      <alignment horizontal="center" vertical="center"/>
      <protection locked="0"/>
    </xf>
    <xf numFmtId="0" fontId="0" fillId="2" borderId="20" xfId="0" applyFont="1" applyFill="1" applyBorder="1" applyAlignment="1">
      <alignment horizontal="center" vertical="center" wrapText="1"/>
    </xf>
    <xf numFmtId="49" fontId="0" fillId="2" borderId="13" xfId="0" applyNumberFormat="1" applyFont="1" applyFill="1" applyBorder="1" applyAlignment="1" applyProtection="1">
      <alignment horizontal="center" vertical="center" shrinkToFit="1"/>
      <protection locked="0"/>
    </xf>
    <xf numFmtId="49" fontId="0" fillId="2" borderId="18" xfId="0" applyNumberFormat="1" applyFont="1" applyFill="1" applyBorder="1" applyAlignment="1" applyProtection="1">
      <alignment horizontal="center" vertical="center"/>
      <protection locked="0"/>
    </xf>
    <xf numFmtId="49" fontId="0" fillId="2" borderId="18" xfId="0" quotePrefix="1" applyNumberFormat="1" applyFont="1" applyFill="1" applyBorder="1" applyAlignment="1" applyProtection="1">
      <alignment horizontal="center" vertical="center"/>
      <protection locked="0"/>
    </xf>
    <xf numFmtId="0" fontId="11" fillId="2" borderId="30" xfId="0" applyFont="1" applyFill="1" applyBorder="1" applyAlignment="1" applyProtection="1">
      <alignment horizontal="center" vertical="center"/>
      <protection locked="0"/>
    </xf>
    <xf numFmtId="0" fontId="0" fillId="0" borderId="19" xfId="0" applyFont="1" applyFill="1" applyBorder="1" applyAlignment="1" applyProtection="1">
      <alignment horizontal="center" vertical="center"/>
      <protection locked="0"/>
    </xf>
    <xf numFmtId="0" fontId="0" fillId="4" borderId="20" xfId="0" applyFont="1" applyFill="1" applyBorder="1" applyAlignment="1" applyProtection="1">
      <alignment horizontal="center" vertical="center"/>
      <protection locked="0"/>
    </xf>
    <xf numFmtId="0" fontId="0" fillId="0" borderId="15" xfId="0" applyFont="1" applyFill="1" applyBorder="1" applyAlignment="1" applyProtection="1">
      <alignment horizontal="center" vertical="center"/>
      <protection locked="0"/>
    </xf>
    <xf numFmtId="0" fontId="0" fillId="0" borderId="14" xfId="0" applyFont="1" applyFill="1" applyBorder="1" applyAlignment="1" applyProtection="1">
      <alignment horizontal="center" vertical="center"/>
      <protection locked="0"/>
    </xf>
    <xf numFmtId="0" fontId="0" fillId="0" borderId="17" xfId="0" applyFont="1" applyFill="1" applyBorder="1" applyAlignment="1" applyProtection="1">
      <alignment horizontal="center" vertical="center"/>
      <protection locked="0"/>
    </xf>
    <xf numFmtId="0" fontId="0" fillId="4" borderId="14" xfId="0" applyFont="1" applyFill="1" applyBorder="1" applyAlignment="1" applyProtection="1">
      <alignment horizontal="center" vertical="center"/>
      <protection locked="0"/>
    </xf>
    <xf numFmtId="0" fontId="0" fillId="4" borderId="17" xfId="0" applyFont="1" applyFill="1" applyBorder="1" applyAlignment="1" applyProtection="1">
      <alignment horizontal="center" vertical="center"/>
      <protection locked="0"/>
    </xf>
    <xf numFmtId="0" fontId="0" fillId="3" borderId="41" xfId="0" applyFont="1" applyFill="1" applyBorder="1" applyAlignment="1" applyProtection="1">
      <alignment horizontal="center" vertical="center"/>
      <protection locked="0"/>
    </xf>
    <xf numFmtId="0" fontId="0" fillId="3" borderId="43" xfId="0" applyFont="1" applyFill="1" applyBorder="1" applyAlignment="1" applyProtection="1">
      <alignment horizontal="center" vertical="center"/>
      <protection locked="0"/>
    </xf>
    <xf numFmtId="0" fontId="13" fillId="2" borderId="20" xfId="0" applyFont="1" applyFill="1" applyBorder="1" applyAlignment="1">
      <alignment horizontal="center" vertical="center" wrapText="1"/>
    </xf>
    <xf numFmtId="49" fontId="13" fillId="2" borderId="13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30" xfId="0" applyNumberFormat="1" applyFont="1" applyFill="1" applyBorder="1" applyAlignment="1" applyProtection="1">
      <alignment horizontal="center" vertical="center"/>
      <protection locked="0"/>
    </xf>
    <xf numFmtId="49" fontId="13" fillId="2" borderId="30" xfId="0" quotePrefix="1" applyNumberFormat="1" applyFont="1" applyFill="1" applyBorder="1" applyAlignment="1" applyProtection="1">
      <alignment horizontal="center" vertical="center"/>
      <protection locked="0"/>
    </xf>
    <xf numFmtId="0" fontId="12" fillId="2" borderId="30" xfId="0" applyFont="1" applyFill="1" applyBorder="1" applyAlignment="1" applyProtection="1">
      <alignment horizontal="center" vertical="center"/>
      <protection locked="0"/>
    </xf>
    <xf numFmtId="0" fontId="13" fillId="0" borderId="41" xfId="0" applyFont="1" applyFill="1" applyBorder="1" applyAlignment="1" applyProtection="1">
      <alignment horizontal="center" vertical="center"/>
      <protection locked="0"/>
    </xf>
    <xf numFmtId="0" fontId="13" fillId="4" borderId="42" xfId="0" applyFont="1" applyFill="1" applyBorder="1" applyAlignment="1" applyProtection="1">
      <alignment horizontal="center" vertical="center"/>
      <protection locked="0"/>
    </xf>
    <xf numFmtId="0" fontId="13" fillId="0" borderId="21" xfId="0" applyFont="1" applyFill="1" applyBorder="1" applyAlignment="1" applyProtection="1">
      <alignment horizontal="center" vertical="center"/>
      <protection locked="0"/>
    </xf>
    <xf numFmtId="0" fontId="13" fillId="0" borderId="42" xfId="0" applyFont="1" applyFill="1" applyBorder="1" applyAlignment="1" applyProtection="1">
      <alignment horizontal="center" vertical="center"/>
      <protection locked="0"/>
    </xf>
    <xf numFmtId="0" fontId="13" fillId="0" borderId="43" xfId="0" applyFont="1" applyFill="1" applyBorder="1" applyAlignment="1" applyProtection="1">
      <alignment horizontal="center" vertical="center"/>
      <protection locked="0"/>
    </xf>
    <xf numFmtId="0" fontId="13" fillId="4" borderId="41" xfId="0" applyFont="1" applyFill="1" applyBorder="1" applyAlignment="1" applyProtection="1">
      <alignment horizontal="center" vertical="center"/>
      <protection locked="0"/>
    </xf>
    <xf numFmtId="0" fontId="13" fillId="4" borderId="43" xfId="0" applyFont="1" applyFill="1" applyBorder="1" applyAlignment="1" applyProtection="1">
      <alignment horizontal="center" vertical="center"/>
      <protection locked="0"/>
    </xf>
    <xf numFmtId="0" fontId="0" fillId="0" borderId="41" xfId="0" applyFont="1" applyFill="1" applyBorder="1" applyAlignment="1" applyProtection="1">
      <alignment horizontal="center" vertical="center"/>
      <protection locked="0"/>
    </xf>
    <xf numFmtId="0" fontId="0" fillId="0" borderId="43" xfId="0" applyFont="1" applyFill="1" applyBorder="1" applyAlignment="1" applyProtection="1">
      <alignment horizontal="center" vertical="center"/>
      <protection locked="0"/>
    </xf>
    <xf numFmtId="0" fontId="0" fillId="2" borderId="18" xfId="0" applyFont="1" applyFill="1" applyBorder="1" applyAlignment="1" applyProtection="1">
      <alignment horizontal="center" vertical="center"/>
      <protection locked="0"/>
    </xf>
    <xf numFmtId="49" fontId="13" fillId="2" borderId="18" xfId="0" applyNumberFormat="1" applyFont="1" applyFill="1" applyBorder="1" applyAlignment="1" applyProtection="1">
      <alignment horizontal="center" vertical="center"/>
      <protection locked="0"/>
    </xf>
    <xf numFmtId="49" fontId="13" fillId="2" borderId="18" xfId="0" quotePrefix="1" applyNumberFormat="1" applyFont="1" applyFill="1" applyBorder="1" applyAlignment="1" applyProtection="1">
      <alignment horizontal="center" vertical="center"/>
      <protection locked="0"/>
    </xf>
    <xf numFmtId="0" fontId="13" fillId="0" borderId="19" xfId="0" applyFont="1" applyFill="1" applyBorder="1" applyAlignment="1" applyProtection="1">
      <alignment horizontal="center" vertical="center"/>
      <protection locked="0"/>
    </xf>
    <xf numFmtId="0" fontId="13" fillId="4" borderId="20" xfId="0" applyFont="1" applyFill="1" applyBorder="1" applyAlignment="1" applyProtection="1">
      <alignment horizontal="center" vertical="center"/>
      <protection locked="0"/>
    </xf>
    <xf numFmtId="0" fontId="0" fillId="4" borderId="19" xfId="0" applyFont="1" applyFill="1" applyBorder="1" applyAlignment="1" applyProtection="1">
      <alignment horizontal="center" vertical="center"/>
      <protection locked="0"/>
    </xf>
    <xf numFmtId="0" fontId="0" fillId="4" borderId="22" xfId="0" applyFont="1" applyFill="1" applyBorder="1" applyAlignment="1" applyProtection="1">
      <alignment horizontal="center" vertical="center"/>
      <protection locked="0"/>
    </xf>
    <xf numFmtId="0" fontId="13" fillId="2" borderId="39" xfId="0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 applyProtection="1">
      <alignment horizontal="center" vertical="center"/>
      <protection locked="0"/>
    </xf>
    <xf numFmtId="0" fontId="11" fillId="2" borderId="9" xfId="0" applyFont="1" applyFill="1" applyBorder="1" applyAlignment="1" applyProtection="1">
      <alignment horizontal="center" vertical="center"/>
      <protection locked="0"/>
    </xf>
    <xf numFmtId="49" fontId="0" fillId="2" borderId="13" xfId="0" applyNumberFormat="1" applyFont="1" applyFill="1" applyBorder="1" applyAlignment="1" applyProtection="1">
      <alignment horizontal="center" vertical="center"/>
      <protection locked="0"/>
    </xf>
    <xf numFmtId="0" fontId="11" fillId="2" borderId="13" xfId="0" applyFont="1" applyFill="1" applyBorder="1" applyAlignment="1" applyProtection="1">
      <alignment horizontal="center" vertical="center"/>
      <protection locked="0"/>
    </xf>
    <xf numFmtId="0" fontId="0" fillId="4" borderId="42" xfId="0" applyFont="1" applyFill="1" applyBorder="1" applyAlignment="1" applyProtection="1">
      <alignment horizontal="center" vertical="center"/>
      <protection locked="0"/>
    </xf>
    <xf numFmtId="0" fontId="0" fillId="0" borderId="21" xfId="0" applyFont="1" applyFill="1" applyBorder="1" applyAlignment="1" applyProtection="1">
      <alignment horizontal="center" vertical="center"/>
      <protection locked="0"/>
    </xf>
    <xf numFmtId="0" fontId="0" fillId="0" borderId="42" xfId="0" applyFont="1" applyFill="1" applyBorder="1" applyAlignment="1" applyProtection="1">
      <alignment horizontal="center" vertical="center"/>
      <protection locked="0"/>
    </xf>
    <xf numFmtId="0" fontId="0" fillId="4" borderId="41" xfId="0" applyFont="1" applyFill="1" applyBorder="1" applyAlignment="1" applyProtection="1">
      <alignment horizontal="center" vertical="center"/>
      <protection locked="0"/>
    </xf>
    <xf numFmtId="0" fontId="0" fillId="4" borderId="43" xfId="0" applyFont="1" applyFill="1" applyBorder="1" applyAlignment="1" applyProtection="1">
      <alignment horizontal="center" vertical="center"/>
      <protection locked="0"/>
    </xf>
    <xf numFmtId="0" fontId="0" fillId="6" borderId="20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 applyProtection="1">
      <alignment horizontal="center" vertical="center"/>
      <protection locked="0"/>
    </xf>
    <xf numFmtId="0" fontId="0" fillId="0" borderId="22" xfId="0" applyFont="1" applyFill="1" applyBorder="1" applyAlignment="1" applyProtection="1">
      <alignment horizontal="center" vertical="center"/>
      <protection locked="0"/>
    </xf>
    <xf numFmtId="0" fontId="13" fillId="6" borderId="20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 applyProtection="1">
      <alignment horizontal="center" vertical="center"/>
      <protection locked="0"/>
    </xf>
    <xf numFmtId="0" fontId="13" fillId="0" borderId="22" xfId="0" applyFont="1" applyFill="1" applyBorder="1" applyAlignment="1" applyProtection="1">
      <alignment horizontal="center" vertical="center"/>
      <protection locked="0"/>
    </xf>
    <xf numFmtId="0" fontId="13" fillId="4" borderId="19" xfId="0" applyFont="1" applyFill="1" applyBorder="1" applyAlignment="1" applyProtection="1">
      <alignment horizontal="center" vertical="center"/>
      <protection locked="0"/>
    </xf>
    <xf numFmtId="0" fontId="13" fillId="4" borderId="22" xfId="0" applyFont="1" applyFill="1" applyBorder="1" applyAlignment="1" applyProtection="1">
      <alignment horizontal="center" vertical="center"/>
      <protection locked="0"/>
    </xf>
    <xf numFmtId="0" fontId="13" fillId="3" borderId="41" xfId="0" applyFont="1" applyFill="1" applyBorder="1" applyAlignment="1" applyProtection="1">
      <alignment horizontal="center" vertical="center"/>
      <protection locked="0"/>
    </xf>
    <xf numFmtId="0" fontId="13" fillId="3" borderId="43" xfId="0" applyFont="1" applyFill="1" applyBorder="1" applyAlignment="1" applyProtection="1">
      <alignment horizontal="center" vertical="center"/>
      <protection locked="0"/>
    </xf>
    <xf numFmtId="0" fontId="13" fillId="0" borderId="20" xfId="0" applyFont="1" applyBorder="1" applyAlignment="1">
      <alignment horizontal="center" vertical="top" wrapText="1"/>
    </xf>
    <xf numFmtId="0" fontId="0" fillId="2" borderId="19" xfId="0" applyFont="1" applyFill="1" applyBorder="1" applyAlignment="1" applyProtection="1">
      <alignment horizontal="center" vertical="center"/>
      <protection locked="0"/>
    </xf>
    <xf numFmtId="0" fontId="0" fillId="2" borderId="22" xfId="0" applyFont="1" applyFill="1" applyBorder="1" applyAlignment="1" applyProtection="1">
      <alignment horizontal="center" vertical="center"/>
      <protection locked="0"/>
    </xf>
    <xf numFmtId="0" fontId="0" fillId="2" borderId="31" xfId="0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vertical="center"/>
      <protection locked="0"/>
    </xf>
    <xf numFmtId="0" fontId="0" fillId="2" borderId="5" xfId="0" applyFont="1" applyFill="1" applyBorder="1" applyAlignment="1" applyProtection="1">
      <alignment vertical="center"/>
      <protection locked="0"/>
    </xf>
    <xf numFmtId="0" fontId="0" fillId="2" borderId="23" xfId="0" applyFont="1" applyFill="1" applyBorder="1" applyAlignment="1" applyProtection="1">
      <alignment horizontal="center" vertical="center"/>
      <protection locked="0"/>
    </xf>
    <xf numFmtId="0" fontId="14" fillId="7" borderId="20" xfId="0" applyFont="1" applyFill="1" applyBorder="1" applyAlignment="1">
      <alignment horizontal="left" vertical="center" wrapText="1"/>
    </xf>
    <xf numFmtId="0" fontId="13" fillId="2" borderId="19" xfId="0" applyFont="1" applyFill="1" applyBorder="1" applyAlignment="1" applyProtection="1">
      <alignment horizontal="center" vertical="center"/>
      <protection locked="0"/>
    </xf>
    <xf numFmtId="0" fontId="13" fillId="2" borderId="22" xfId="0" applyFont="1" applyFill="1" applyBorder="1" applyAlignment="1" applyProtection="1">
      <alignment horizontal="center" vertical="center"/>
      <protection locked="0"/>
    </xf>
    <xf numFmtId="0" fontId="0" fillId="2" borderId="13" xfId="0" applyFont="1" applyFill="1" applyBorder="1" applyAlignment="1" applyProtection="1">
      <alignment horizontal="center" vertical="center"/>
      <protection locked="0"/>
    </xf>
    <xf numFmtId="49" fontId="0" fillId="2" borderId="30" xfId="0" applyNumberFormat="1" applyFont="1" applyFill="1" applyBorder="1" applyAlignment="1" applyProtection="1">
      <alignment horizontal="center" vertical="center"/>
      <protection locked="0"/>
    </xf>
    <xf numFmtId="0" fontId="0" fillId="2" borderId="41" xfId="0" applyFont="1" applyFill="1" applyBorder="1" applyAlignment="1" applyProtection="1">
      <alignment horizontal="center" vertical="center"/>
      <protection locked="0"/>
    </xf>
    <xf numFmtId="0" fontId="0" fillId="2" borderId="42" xfId="0" applyFont="1" applyFill="1" applyBorder="1" applyAlignment="1" applyProtection="1">
      <alignment horizontal="center" vertical="center"/>
      <protection locked="0"/>
    </xf>
    <xf numFmtId="0" fontId="0" fillId="2" borderId="43" xfId="0" applyFont="1" applyFill="1" applyBorder="1" applyAlignment="1" applyProtection="1">
      <alignment horizontal="center" vertical="center"/>
      <protection locked="0"/>
    </xf>
    <xf numFmtId="0" fontId="0" fillId="2" borderId="43" xfId="0" quotePrefix="1" applyFont="1" applyFill="1" applyBorder="1" applyAlignment="1" applyProtection="1">
      <alignment horizontal="center" vertical="center"/>
      <protection locked="0"/>
    </xf>
    <xf numFmtId="0" fontId="11" fillId="2" borderId="18" xfId="0" applyFont="1" applyFill="1" applyBorder="1" applyAlignment="1" applyProtection="1">
      <alignment horizontal="center" vertical="center"/>
      <protection locked="0"/>
    </xf>
    <xf numFmtId="0" fontId="0" fillId="2" borderId="20" xfId="0" applyFont="1" applyFill="1" applyBorder="1" applyAlignment="1" applyProtection="1">
      <alignment horizontal="center" vertical="center"/>
      <protection locked="0"/>
    </xf>
    <xf numFmtId="0" fontId="0" fillId="2" borderId="22" xfId="0" quotePrefix="1" applyFont="1" applyFill="1" applyBorder="1" applyAlignment="1" applyProtection="1">
      <alignment horizontal="center" vertical="center"/>
      <protection locked="0"/>
    </xf>
    <xf numFmtId="0" fontId="0" fillId="0" borderId="20" xfId="0" applyFont="1" applyBorder="1"/>
    <xf numFmtId="0" fontId="0" fillId="2" borderId="18" xfId="0" applyFont="1" applyFill="1" applyBorder="1" applyAlignment="1" applyProtection="1">
      <alignment horizontal="left" vertical="center" wrapText="1" shrinkToFit="1"/>
      <protection locked="0"/>
    </xf>
    <xf numFmtId="0" fontId="0" fillId="0" borderId="40" xfId="0" applyFont="1" applyBorder="1" applyAlignment="1">
      <alignment wrapText="1"/>
    </xf>
    <xf numFmtId="0" fontId="0" fillId="2" borderId="0" xfId="0" applyFont="1" applyFill="1" applyBorder="1" applyAlignment="1" applyProtection="1">
      <alignment horizontal="center" vertical="center"/>
      <protection locked="0"/>
    </xf>
    <xf numFmtId="49" fontId="0" fillId="2" borderId="0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ont="1" applyFill="1" applyAlignment="1" applyProtection="1">
      <alignment horizontal="center" vertical="center"/>
      <protection locked="0"/>
    </xf>
    <xf numFmtId="0" fontId="11" fillId="2" borderId="0" xfId="0" applyFont="1" applyFill="1" applyBorder="1" applyAlignment="1" applyProtection="1">
      <alignment horizontal="center" vertical="center"/>
    </xf>
    <xf numFmtId="1" fontId="0" fillId="2" borderId="7" xfId="0" applyNumberFormat="1" applyFont="1" applyFill="1" applyBorder="1" applyAlignment="1" applyProtection="1">
      <alignment horizontal="center" vertical="center" shrinkToFit="1"/>
      <protection locked="0"/>
    </xf>
    <xf numFmtId="0" fontId="11" fillId="2" borderId="0" xfId="0" applyFont="1" applyFill="1" applyBorder="1" applyAlignment="1" applyProtection="1">
      <alignment horizontal="right" vertical="center"/>
      <protection locked="0"/>
    </xf>
    <xf numFmtId="0" fontId="11" fillId="2" borderId="49" xfId="0" applyFont="1" applyFill="1" applyBorder="1" applyAlignment="1" applyProtection="1">
      <alignment horizontal="right" vertical="center"/>
      <protection locked="0"/>
    </xf>
    <xf numFmtId="1" fontId="0" fillId="2" borderId="10" xfId="0" quotePrefix="1" applyNumberFormat="1" applyFont="1" applyFill="1" applyBorder="1" applyAlignment="1" applyProtection="1">
      <alignment horizontal="center" vertical="center"/>
      <protection locked="0"/>
    </xf>
    <xf numFmtId="1" fontId="0" fillId="2" borderId="12" xfId="0" quotePrefix="1" applyNumberFormat="1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 applyProtection="1">
      <alignment vertical="center"/>
      <protection locked="0"/>
    </xf>
    <xf numFmtId="0" fontId="11" fillId="2" borderId="4" xfId="0" applyFont="1" applyFill="1" applyBorder="1" applyAlignment="1" applyProtection="1">
      <alignment horizontal="left" vertical="center"/>
      <protection locked="0"/>
    </xf>
    <xf numFmtId="0" fontId="11" fillId="2" borderId="5" xfId="0" applyFont="1" applyFill="1" applyBorder="1" applyAlignment="1" applyProtection="1">
      <alignment horizontal="left" vertical="center"/>
      <protection locked="0"/>
    </xf>
    <xf numFmtId="0" fontId="11" fillId="2" borderId="10" xfId="0" applyFont="1" applyFill="1" applyBorder="1" applyAlignment="1" applyProtection="1">
      <alignment horizontal="center" vertical="center"/>
      <protection locked="0"/>
    </xf>
    <xf numFmtId="0" fontId="11" fillId="3" borderId="11" xfId="0" applyFont="1" applyFill="1" applyBorder="1" applyAlignment="1" applyProtection="1">
      <alignment horizontal="center" vertical="center"/>
      <protection locked="0"/>
    </xf>
    <xf numFmtId="0" fontId="11" fillId="2" borderId="11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 applyProtection="1">
      <alignment horizontal="center" vertical="center"/>
      <protection locked="0"/>
    </xf>
    <xf numFmtId="0" fontId="11" fillId="3" borderId="10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0" fillId="2" borderId="18" xfId="0" applyFont="1" applyFill="1" applyBorder="1" applyAlignment="1" applyProtection="1">
      <alignment horizontal="center" vertical="center" shrinkToFit="1"/>
      <protection locked="0"/>
    </xf>
    <xf numFmtId="49" fontId="0" fillId="2" borderId="18" xfId="0" applyNumberFormat="1" applyFont="1" applyFill="1" applyBorder="1" applyAlignment="1" applyProtection="1">
      <alignment horizontal="center" vertical="center" shrinkToFit="1"/>
      <protection locked="0"/>
    </xf>
    <xf numFmtId="0" fontId="0" fillId="3" borderId="20" xfId="0" applyFont="1" applyFill="1" applyBorder="1" applyAlignment="1" applyProtection="1">
      <alignment horizontal="center" vertical="center"/>
      <protection locked="0"/>
    </xf>
    <xf numFmtId="0" fontId="0" fillId="3" borderId="19" xfId="0" applyFont="1" applyFill="1" applyBorder="1" applyAlignment="1" applyProtection="1">
      <alignment horizontal="center" vertical="center"/>
      <protection locked="0"/>
    </xf>
    <xf numFmtId="0" fontId="0" fillId="3" borderId="22" xfId="0" applyFont="1" applyFill="1" applyBorder="1" applyAlignment="1" applyProtection="1">
      <alignment horizontal="center" vertical="center"/>
      <protection locked="0"/>
    </xf>
    <xf numFmtId="0" fontId="11" fillId="4" borderId="10" xfId="0" applyFont="1" applyFill="1" applyBorder="1" applyAlignment="1" applyProtection="1">
      <alignment horizontal="center" vertical="center"/>
      <protection locked="0"/>
    </xf>
    <xf numFmtId="0" fontId="11" fillId="4" borderId="12" xfId="0" applyFont="1" applyFill="1" applyBorder="1" applyAlignment="1" applyProtection="1">
      <alignment horizontal="center" vertical="center"/>
      <protection locked="0"/>
    </xf>
    <xf numFmtId="0" fontId="0" fillId="2" borderId="30" xfId="0" applyFont="1" applyFill="1" applyBorder="1" applyAlignment="1" applyProtection="1">
      <alignment horizontal="center" vertical="center" shrinkToFit="1"/>
      <protection locked="0"/>
    </xf>
    <xf numFmtId="49" fontId="0" fillId="2" borderId="30" xfId="0" applyNumberFormat="1" applyFont="1" applyFill="1" applyBorder="1" applyAlignment="1" applyProtection="1">
      <alignment horizontal="center" vertical="center" shrinkToFit="1"/>
      <protection locked="0"/>
    </xf>
    <xf numFmtId="0" fontId="0" fillId="3" borderId="42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11" fillId="2" borderId="0" xfId="0" applyFont="1" applyFill="1" applyAlignment="1" applyProtection="1">
      <alignment horizontal="left" vertical="center"/>
      <protection locked="0"/>
    </xf>
    <xf numFmtId="0" fontId="0" fillId="2" borderId="0" xfId="0" applyFont="1" applyFill="1" applyAlignment="1" applyProtection="1">
      <alignment vertical="center"/>
      <protection locked="0"/>
    </xf>
    <xf numFmtId="0" fontId="16" fillId="2" borderId="0" xfId="0" applyFont="1" applyFill="1" applyAlignment="1" applyProtection="1">
      <alignment vertical="center"/>
      <protection locked="0"/>
    </xf>
    <xf numFmtId="0" fontId="0" fillId="2" borderId="0" xfId="0" applyFont="1" applyFill="1" applyAlignment="1" applyProtection="1">
      <alignment horizontal="left" vertical="center"/>
      <protection locked="0"/>
    </xf>
    <xf numFmtId="49" fontId="0" fillId="2" borderId="0" xfId="0" applyNumberFormat="1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horizontal="centerContinuous" vertical="center"/>
      <protection locked="0"/>
    </xf>
    <xf numFmtId="0" fontId="0" fillId="2" borderId="9" xfId="0" applyFont="1" applyFill="1" applyBorder="1" applyAlignment="1" applyProtection="1">
      <alignment horizontal="centerContinuous" vertical="center"/>
      <protection locked="0"/>
    </xf>
    <xf numFmtId="0" fontId="0" fillId="3" borderId="9" xfId="0" applyFont="1" applyFill="1" applyBorder="1" applyAlignment="1" applyProtection="1">
      <alignment horizontal="centerContinuous" vertical="center"/>
      <protection locked="0"/>
    </xf>
    <xf numFmtId="0" fontId="0" fillId="2" borderId="9" xfId="0" applyFont="1" applyFill="1" applyBorder="1" applyAlignment="1" applyProtection="1">
      <alignment horizontal="center" vertical="center" shrinkToFit="1"/>
      <protection locked="0"/>
    </xf>
    <xf numFmtId="0" fontId="0" fillId="2" borderId="9" xfId="0" applyFont="1" applyFill="1" applyBorder="1" applyAlignment="1" applyProtection="1">
      <alignment horizontal="center" vertical="center" wrapText="1" shrinkToFit="1"/>
      <protection locked="0"/>
    </xf>
    <xf numFmtId="49" fontId="0" fillId="2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2" borderId="9" xfId="0" applyFont="1" applyFill="1" applyBorder="1" applyAlignment="1" applyProtection="1">
      <alignment horizontal="center" textRotation="90" wrapText="1" shrinkToFit="1"/>
      <protection locked="0"/>
    </xf>
    <xf numFmtId="0" fontId="0" fillId="2" borderId="9" xfId="0" applyFont="1" applyFill="1" applyBorder="1" applyAlignment="1" applyProtection="1">
      <alignment horizontal="center" textRotation="90" shrinkToFit="1"/>
      <protection locked="0"/>
    </xf>
    <xf numFmtId="0" fontId="0" fillId="2" borderId="10" xfId="0" applyFont="1" applyFill="1" applyBorder="1" applyAlignment="1" applyProtection="1">
      <alignment horizontal="center" textRotation="90" shrinkToFit="1"/>
      <protection locked="0"/>
    </xf>
    <xf numFmtId="0" fontId="0" fillId="3" borderId="11" xfId="0" applyFont="1" applyFill="1" applyBorder="1" applyAlignment="1" applyProtection="1">
      <alignment horizontal="center" textRotation="90" shrinkToFit="1"/>
      <protection locked="0"/>
    </xf>
    <xf numFmtId="0" fontId="0" fillId="2" borderId="11" xfId="0" applyFont="1" applyFill="1" applyBorder="1" applyAlignment="1" applyProtection="1">
      <alignment horizontal="center" textRotation="90" shrinkToFit="1"/>
      <protection locked="0"/>
    </xf>
    <xf numFmtId="0" fontId="0" fillId="2" borderId="11" xfId="0" applyFont="1" applyFill="1" applyBorder="1" applyAlignment="1" applyProtection="1">
      <alignment horizontal="center" textRotation="90" wrapText="1"/>
      <protection locked="0"/>
    </xf>
    <xf numFmtId="0" fontId="0" fillId="2" borderId="11" xfId="0" applyFont="1" applyFill="1" applyBorder="1" applyAlignment="1" applyProtection="1">
      <alignment horizontal="center" textRotation="90" wrapText="1" shrinkToFit="1"/>
      <protection locked="0"/>
    </xf>
    <xf numFmtId="0" fontId="0" fillId="2" borderId="12" xfId="0" applyFont="1" applyFill="1" applyBorder="1" applyAlignment="1" applyProtection="1">
      <alignment horizontal="center" textRotation="90" shrinkToFit="1"/>
      <protection locked="0"/>
    </xf>
    <xf numFmtId="0" fontId="0" fillId="4" borderId="10" xfId="0" applyFont="1" applyFill="1" applyBorder="1" applyAlignment="1" applyProtection="1">
      <alignment horizontal="center" textRotation="90" shrinkToFit="1"/>
      <protection locked="0"/>
    </xf>
    <xf numFmtId="0" fontId="0" fillId="3" borderId="12" xfId="0" applyFont="1" applyFill="1" applyBorder="1" applyAlignment="1" applyProtection="1">
      <alignment horizontal="center" textRotation="90" shrinkToFit="1"/>
      <protection locked="0"/>
    </xf>
    <xf numFmtId="0" fontId="0" fillId="3" borderId="10" xfId="0" applyFont="1" applyFill="1" applyBorder="1" applyAlignment="1" applyProtection="1">
      <alignment horizontal="center" textRotation="90" shrinkToFit="1"/>
      <protection locked="0"/>
    </xf>
    <xf numFmtId="0" fontId="0" fillId="3" borderId="12" xfId="0" applyFont="1" applyFill="1" applyBorder="1" applyAlignment="1" applyProtection="1">
      <alignment textRotation="90" shrinkToFit="1"/>
      <protection locked="0"/>
    </xf>
    <xf numFmtId="0" fontId="0" fillId="2" borderId="9" xfId="0" applyFont="1" applyFill="1" applyBorder="1" applyAlignment="1" applyProtection="1">
      <alignment horizontal="center" vertical="center"/>
      <protection locked="0"/>
    </xf>
    <xf numFmtId="0" fontId="0" fillId="3" borderId="9" xfId="0" applyFont="1" applyFill="1" applyBorder="1" applyAlignment="1" applyProtection="1">
      <alignment horizontal="center" vertical="center"/>
      <protection locked="0"/>
    </xf>
    <xf numFmtId="0" fontId="0" fillId="2" borderId="10" xfId="0" applyFont="1" applyFill="1" applyBorder="1" applyAlignment="1" applyProtection="1">
      <alignment horizontal="center" vertical="center"/>
      <protection locked="0"/>
    </xf>
    <xf numFmtId="0" fontId="0" fillId="2" borderId="12" xfId="0" applyFont="1" applyFill="1" applyBorder="1" applyAlignment="1" applyProtection="1">
      <alignment horizontal="center" vertical="center"/>
      <protection locked="0"/>
    </xf>
    <xf numFmtId="0" fontId="0" fillId="3" borderId="10" xfId="0" applyFont="1" applyFill="1" applyBorder="1" applyAlignment="1" applyProtection="1">
      <alignment horizontal="center" vertical="center"/>
      <protection locked="0"/>
    </xf>
    <xf numFmtId="0" fontId="0" fillId="3" borderId="12" xfId="0" applyFont="1" applyFill="1" applyBorder="1" applyAlignment="1" applyProtection="1">
      <alignment horizontal="center" vertical="center"/>
      <protection locked="0"/>
    </xf>
    <xf numFmtId="0" fontId="0" fillId="2" borderId="13" xfId="0" applyFont="1" applyFill="1" applyBorder="1" applyAlignment="1" applyProtection="1">
      <alignment horizontal="center" vertical="center" shrinkToFit="1"/>
      <protection locked="0"/>
    </xf>
    <xf numFmtId="49" fontId="17" fillId="2" borderId="13" xfId="0" applyNumberFormat="1" applyFont="1" applyFill="1" applyBorder="1" applyAlignment="1" applyProtection="1">
      <alignment horizontal="center" vertical="center" shrinkToFit="1"/>
      <protection locked="0"/>
    </xf>
    <xf numFmtId="49" fontId="0" fillId="2" borderId="13" xfId="0" quotePrefix="1" applyNumberFormat="1" applyFont="1" applyFill="1" applyBorder="1" applyAlignment="1" applyProtection="1">
      <alignment horizontal="center" vertical="center"/>
      <protection locked="0"/>
    </xf>
    <xf numFmtId="0" fontId="0" fillId="2" borderId="14" xfId="0" applyFont="1" applyFill="1" applyBorder="1" applyAlignment="1" applyProtection="1">
      <alignment horizontal="center" vertical="center"/>
      <protection locked="0"/>
    </xf>
    <xf numFmtId="0" fontId="0" fillId="3" borderId="15" xfId="0" applyFont="1" applyFill="1" applyBorder="1" applyAlignment="1" applyProtection="1">
      <alignment horizontal="center" vertical="center"/>
      <protection locked="0"/>
    </xf>
    <xf numFmtId="0" fontId="0" fillId="2" borderId="16" xfId="0" applyFont="1" applyFill="1" applyBorder="1" applyAlignment="1" applyProtection="1">
      <alignment horizontal="center" vertical="center"/>
      <protection locked="0"/>
    </xf>
    <xf numFmtId="0" fontId="0" fillId="2" borderId="15" xfId="0" applyFont="1" applyFill="1" applyBorder="1" applyAlignment="1" applyProtection="1">
      <alignment horizontal="center" vertical="center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0" fontId="0" fillId="3" borderId="14" xfId="0" applyFont="1" applyFill="1" applyBorder="1" applyAlignment="1" applyProtection="1">
      <alignment horizontal="center" vertical="center"/>
      <protection locked="0"/>
    </xf>
    <xf numFmtId="0" fontId="0" fillId="3" borderId="17" xfId="0" applyFont="1" applyFill="1" applyBorder="1" applyAlignment="1" applyProtection="1">
      <alignment horizontal="center" vertical="center"/>
      <protection locked="0"/>
    </xf>
    <xf numFmtId="49" fontId="17" fillId="2" borderId="18" xfId="0" applyNumberFormat="1" applyFont="1" applyFill="1" applyBorder="1" applyAlignment="1" applyProtection="1">
      <alignment horizontal="center" vertical="center" shrinkToFit="1"/>
      <protection locked="0"/>
    </xf>
    <xf numFmtId="0" fontId="0" fillId="2" borderId="21" xfId="0" applyFont="1" applyFill="1" applyBorder="1" applyAlignment="1" applyProtection="1">
      <alignment horizontal="center" vertical="center"/>
      <protection locked="0"/>
    </xf>
    <xf numFmtId="0" fontId="0" fillId="2" borderId="23" xfId="0" applyFont="1" applyFill="1" applyBorder="1" applyAlignment="1" applyProtection="1">
      <alignment horizontal="center" vertical="center" shrinkToFit="1"/>
      <protection locked="0"/>
    </xf>
    <xf numFmtId="49" fontId="17" fillId="2" borderId="23" xfId="0" applyNumberFormat="1" applyFont="1" applyFill="1" applyBorder="1" applyAlignment="1" applyProtection="1">
      <alignment horizontal="center" vertical="center" shrinkToFit="1"/>
      <protection locked="0"/>
    </xf>
    <xf numFmtId="49" fontId="0" fillId="2" borderId="23" xfId="0" applyNumberFormat="1" applyFont="1" applyFill="1" applyBorder="1" applyAlignment="1" applyProtection="1">
      <alignment horizontal="center" vertical="center"/>
      <protection locked="0"/>
    </xf>
    <xf numFmtId="49" fontId="0" fillId="2" borderId="23" xfId="0" quotePrefix="1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alignment horizontal="center" vertical="center"/>
      <protection locked="0"/>
    </xf>
    <xf numFmtId="0" fontId="0" fillId="3" borderId="25" xfId="0" applyFont="1" applyFill="1" applyBorder="1" applyAlignment="1" applyProtection="1">
      <alignment horizontal="center" vertical="center"/>
      <protection locked="0"/>
    </xf>
    <xf numFmtId="0" fontId="0" fillId="2" borderId="25" xfId="0" applyFont="1" applyFill="1" applyBorder="1" applyAlignment="1" applyProtection="1">
      <alignment horizontal="center" vertical="center"/>
      <protection locked="0"/>
    </xf>
    <xf numFmtId="0" fontId="0" fillId="2" borderId="26" xfId="0" applyFont="1" applyFill="1" applyBorder="1" applyAlignment="1" applyProtection="1">
      <alignment horizontal="center" vertical="center"/>
      <protection locked="0"/>
    </xf>
    <xf numFmtId="0" fontId="0" fillId="3" borderId="24" xfId="0" applyFont="1" applyFill="1" applyBorder="1" applyAlignment="1" applyProtection="1">
      <alignment horizontal="center" vertical="center"/>
      <protection locked="0"/>
    </xf>
    <xf numFmtId="0" fontId="0" fillId="3" borderId="26" xfId="0" applyFont="1" applyFill="1" applyBorder="1" applyAlignment="1" applyProtection="1">
      <alignment horizontal="center" vertical="center"/>
      <protection locked="0"/>
    </xf>
    <xf numFmtId="0" fontId="18" fillId="2" borderId="23" xfId="0" applyFont="1" applyFill="1" applyBorder="1" applyAlignment="1" applyProtection="1">
      <alignment horizontal="center" vertical="center" wrapText="1" shrinkToFit="1"/>
      <protection locked="0"/>
    </xf>
    <xf numFmtId="0" fontId="0" fillId="2" borderId="27" xfId="0" applyFont="1" applyFill="1" applyBorder="1" applyAlignment="1" applyProtection="1">
      <alignment horizontal="center" vertical="center"/>
      <protection locked="0"/>
    </xf>
    <xf numFmtId="0" fontId="11" fillId="2" borderId="12" xfId="0" quotePrefix="1" applyFont="1" applyFill="1" applyBorder="1" applyAlignment="1" applyProtection="1">
      <alignment horizontal="center" vertical="center"/>
      <protection locked="0"/>
    </xf>
    <xf numFmtId="0" fontId="0" fillId="2" borderId="28" xfId="0" applyFont="1" applyFill="1" applyBorder="1" applyAlignment="1" applyProtection="1">
      <alignment horizontal="center" vertical="center" shrinkToFit="1"/>
      <protection locked="0"/>
    </xf>
    <xf numFmtId="0" fontId="0" fillId="2" borderId="29" xfId="0" applyFont="1" applyFill="1" applyBorder="1" applyAlignment="1" applyProtection="1">
      <alignment horizontal="center" vertical="center" shrinkToFit="1"/>
      <protection locked="0"/>
    </xf>
    <xf numFmtId="49" fontId="18" fillId="2" borderId="18" xfId="0" applyNumberFormat="1" applyFont="1" applyFill="1" applyBorder="1" applyAlignment="1" applyProtection="1">
      <alignment horizontal="center" vertical="center" shrinkToFit="1"/>
      <protection locked="0"/>
    </xf>
    <xf numFmtId="49" fontId="11" fillId="2" borderId="7" xfId="0" applyNumberFormat="1" applyFont="1" applyFill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 applyProtection="1">
      <alignment horizontal="center" vertical="center"/>
      <protection locked="0"/>
    </xf>
    <xf numFmtId="0" fontId="11" fillId="2" borderId="35" xfId="0" applyFont="1" applyFill="1" applyBorder="1" applyAlignment="1" applyProtection="1">
      <alignment horizontal="center" vertical="center"/>
      <protection locked="0"/>
    </xf>
    <xf numFmtId="0" fontId="11" fillId="3" borderId="36" xfId="0" applyFont="1" applyFill="1" applyBorder="1" applyAlignment="1" applyProtection="1">
      <alignment horizontal="center" vertical="center"/>
      <protection locked="0"/>
    </xf>
    <xf numFmtId="0" fontId="11" fillId="2" borderId="36" xfId="0" applyFont="1" applyFill="1" applyBorder="1" applyAlignment="1" applyProtection="1">
      <alignment horizontal="center" vertical="center"/>
      <protection locked="0"/>
    </xf>
    <xf numFmtId="0" fontId="11" fillId="2" borderId="37" xfId="0" applyFont="1" applyFill="1" applyBorder="1" applyAlignment="1" applyProtection="1">
      <alignment horizontal="center" vertical="center"/>
      <protection locked="0"/>
    </xf>
    <xf numFmtId="0" fontId="11" fillId="3" borderId="35" xfId="0" applyFont="1" applyFill="1" applyBorder="1" applyAlignment="1" applyProtection="1">
      <alignment horizontal="center" vertical="center"/>
      <protection locked="0"/>
    </xf>
    <xf numFmtId="0" fontId="11" fillId="3" borderId="37" xfId="0" applyFont="1" applyFill="1" applyBorder="1" applyAlignment="1" applyProtection="1">
      <alignment horizontal="center" vertical="center"/>
      <protection locked="0"/>
    </xf>
    <xf numFmtId="0" fontId="11" fillId="2" borderId="37" xfId="0" quotePrefix="1" applyFont="1" applyFill="1" applyBorder="1" applyAlignment="1" applyProtection="1">
      <alignment horizontal="center" vertical="center"/>
      <protection locked="0"/>
    </xf>
    <xf numFmtId="0" fontId="0" fillId="2" borderId="38" xfId="0" applyFont="1" applyFill="1" applyBorder="1" applyAlignment="1" applyProtection="1">
      <alignment horizontal="center" vertical="center"/>
      <protection locked="0"/>
    </xf>
    <xf numFmtId="0" fontId="0" fillId="2" borderId="39" xfId="0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/>
    </xf>
    <xf numFmtId="49" fontId="0" fillId="2" borderId="40" xfId="0" applyNumberFormat="1" applyFont="1" applyFill="1" applyBorder="1" applyAlignment="1" applyProtection="1">
      <alignment horizontal="center" vertical="center"/>
      <protection locked="0"/>
    </xf>
    <xf numFmtId="0" fontId="0" fillId="2" borderId="34" xfId="0" quotePrefix="1" applyFont="1" applyFill="1" applyBorder="1" applyAlignment="1" applyProtection="1">
      <alignment horizontal="center" vertical="center"/>
      <protection locked="0"/>
    </xf>
    <xf numFmtId="0" fontId="0" fillId="2" borderId="34" xfId="0" applyFont="1" applyFill="1" applyBorder="1" applyAlignment="1" applyProtection="1">
      <alignment horizontal="center" vertical="center"/>
      <protection locked="0"/>
    </xf>
    <xf numFmtId="0" fontId="0" fillId="2" borderId="17" xfId="0" quotePrefix="1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left" vertical="center"/>
      <protection locked="0"/>
    </xf>
    <xf numFmtId="0" fontId="11" fillId="2" borderId="5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>
      <alignment horizontal="left" vertical="center" wrapText="1"/>
    </xf>
    <xf numFmtId="49" fontId="20" fillId="2" borderId="13" xfId="0" applyNumberFormat="1" applyFont="1" applyFill="1" applyBorder="1" applyAlignment="1" applyProtection="1">
      <alignment horizontal="center" vertical="center" shrinkToFit="1"/>
      <protection locked="0"/>
    </xf>
    <xf numFmtId="0" fontId="20" fillId="0" borderId="20" xfId="0" applyFont="1" applyBorder="1" applyAlignment="1">
      <alignment wrapText="1"/>
    </xf>
    <xf numFmtId="49" fontId="20" fillId="2" borderId="30" xfId="0" applyNumberFormat="1" applyFont="1" applyFill="1" applyBorder="1" applyAlignment="1" applyProtection="1">
      <alignment horizontal="center" vertical="center"/>
      <protection locked="0"/>
    </xf>
    <xf numFmtId="0" fontId="21" fillId="2" borderId="30" xfId="0" applyFont="1" applyFill="1" applyBorder="1" applyAlignment="1" applyProtection="1">
      <alignment horizontal="center" vertical="center"/>
      <protection locked="0"/>
    </xf>
    <xf numFmtId="0" fontId="20" fillId="2" borderId="41" xfId="0" applyFont="1" applyFill="1" applyBorder="1" applyAlignment="1" applyProtection="1">
      <alignment horizontal="center" vertical="center"/>
      <protection locked="0"/>
    </xf>
    <xf numFmtId="0" fontId="20" fillId="4" borderId="42" xfId="0" applyFont="1" applyFill="1" applyBorder="1" applyAlignment="1" applyProtection="1">
      <alignment horizontal="center" vertical="center"/>
      <protection locked="0"/>
    </xf>
    <xf numFmtId="0" fontId="20" fillId="2" borderId="42" xfId="0" applyFont="1" applyFill="1" applyBorder="1" applyAlignment="1" applyProtection="1">
      <alignment horizontal="center" vertical="center"/>
      <protection locked="0"/>
    </xf>
    <xf numFmtId="0" fontId="20" fillId="2" borderId="43" xfId="0" applyFont="1" applyFill="1" applyBorder="1" applyAlignment="1" applyProtection="1">
      <alignment horizontal="center" vertical="center"/>
      <protection locked="0"/>
    </xf>
    <xf numFmtId="0" fontId="20" fillId="4" borderId="41" xfId="0" applyFont="1" applyFill="1" applyBorder="1" applyAlignment="1" applyProtection="1">
      <alignment horizontal="center" vertical="center"/>
      <protection locked="0"/>
    </xf>
    <xf numFmtId="0" fontId="20" fillId="4" borderId="43" xfId="0" applyFont="1" applyFill="1" applyBorder="1" applyAlignment="1" applyProtection="1">
      <alignment horizontal="center" vertical="center"/>
      <protection locked="0"/>
    </xf>
    <xf numFmtId="0" fontId="20" fillId="0" borderId="20" xfId="0" applyFont="1" applyBorder="1" applyAlignment="1"/>
    <xf numFmtId="0" fontId="11" fillId="2" borderId="4" xfId="0" applyFont="1" applyFill="1" applyBorder="1" applyAlignment="1" applyProtection="1">
      <alignment horizontal="left" vertical="center" shrinkToFit="1"/>
      <protection locked="0"/>
    </xf>
    <xf numFmtId="0" fontId="11" fillId="2" borderId="5" xfId="0" applyFont="1" applyFill="1" applyBorder="1" applyAlignment="1" applyProtection="1">
      <alignment horizontal="left" vertical="center" shrinkToFit="1"/>
      <protection locked="0"/>
    </xf>
    <xf numFmtId="0" fontId="15" fillId="2" borderId="0" xfId="0" applyFont="1" applyFill="1" applyAlignment="1">
      <alignment horizontal="center" vertical="center"/>
    </xf>
    <xf numFmtId="0" fontId="0" fillId="2" borderId="1" xfId="0" applyFont="1" applyFill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 applyProtection="1">
      <alignment horizontal="center" vertical="center"/>
      <protection locked="0"/>
    </xf>
    <xf numFmtId="0" fontId="0" fillId="2" borderId="3" xfId="0" applyFont="1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Alignment="1" applyProtection="1">
      <alignment horizontal="center" vertical="center"/>
      <protection locked="0"/>
    </xf>
    <xf numFmtId="0" fontId="0" fillId="2" borderId="7" xfId="0" applyFont="1" applyFill="1" applyBorder="1" applyAlignment="1" applyProtection="1">
      <alignment horizontal="center" vertical="center"/>
      <protection locked="0"/>
    </xf>
    <xf numFmtId="0" fontId="0" fillId="2" borderId="8" xfId="0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 vertical="center"/>
      <protection locked="0"/>
    </xf>
    <xf numFmtId="0" fontId="0" fillId="2" borderId="5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left" vertical="center"/>
      <protection locked="0"/>
    </xf>
    <xf numFmtId="0" fontId="11" fillId="2" borderId="5" xfId="0" applyFont="1" applyFill="1" applyBorder="1" applyAlignment="1" applyProtection="1">
      <alignment horizontal="left" vertical="center"/>
      <protection locked="0"/>
    </xf>
    <xf numFmtId="0" fontId="11" fillId="2" borderId="1" xfId="0" applyFont="1" applyFill="1" applyBorder="1" applyAlignment="1" applyProtection="1">
      <alignment horizontal="left" vertical="center" shrinkToFit="1"/>
      <protection locked="0"/>
    </xf>
    <xf numFmtId="0" fontId="11" fillId="2" borderId="2" xfId="0" applyFont="1" applyFill="1" applyBorder="1" applyAlignment="1" applyProtection="1">
      <alignment horizontal="left" vertical="center" shrinkToFit="1"/>
      <protection locked="0"/>
    </xf>
    <xf numFmtId="0" fontId="11" fillId="2" borderId="6" xfId="0" applyFont="1" applyFill="1" applyBorder="1" applyAlignment="1" applyProtection="1">
      <alignment horizontal="left" vertical="center" shrinkToFit="1"/>
      <protection locked="0"/>
    </xf>
    <xf numFmtId="0" fontId="11" fillId="2" borderId="7" xfId="0" applyFont="1" applyFill="1" applyBorder="1" applyAlignment="1" applyProtection="1">
      <alignment horizontal="left" vertical="center" shrinkToFit="1"/>
      <protection locked="0"/>
    </xf>
    <xf numFmtId="0" fontId="11" fillId="5" borderId="4" xfId="0" applyFont="1" applyFill="1" applyBorder="1" applyAlignment="1" applyProtection="1">
      <alignment horizontal="center" vertical="center"/>
      <protection locked="0"/>
    </xf>
    <xf numFmtId="0" fontId="11" fillId="5" borderId="48" xfId="0" applyFont="1" applyFill="1" applyBorder="1" applyAlignment="1" applyProtection="1">
      <alignment horizontal="center" vertical="center"/>
      <protection locked="0"/>
    </xf>
    <xf numFmtId="0" fontId="12" fillId="2" borderId="6" xfId="0" applyFont="1" applyFill="1" applyBorder="1" applyAlignment="1" applyProtection="1">
      <alignment horizontal="left" vertical="center" shrinkToFit="1"/>
      <protection locked="0"/>
    </xf>
    <xf numFmtId="0" fontId="12" fillId="2" borderId="7" xfId="0" applyFont="1" applyFill="1" applyBorder="1" applyAlignment="1" applyProtection="1">
      <alignment horizontal="left" vertical="center" shrinkToFit="1"/>
      <protection locked="0"/>
    </xf>
    <xf numFmtId="0" fontId="11" fillId="2" borderId="0" xfId="0" applyFont="1" applyFill="1" applyBorder="1" applyAlignment="1" applyProtection="1">
      <alignment horizontal="left" vertical="center"/>
      <protection locked="0"/>
    </xf>
    <xf numFmtId="0" fontId="11" fillId="2" borderId="49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1" fontId="0" fillId="2" borderId="7" xfId="0" applyNumberFormat="1" applyFont="1" applyFill="1" applyBorder="1" applyAlignment="1" applyProtection="1">
      <alignment horizontal="center" vertical="center" shrinkToFit="1"/>
      <protection locked="0"/>
    </xf>
    <xf numFmtId="0" fontId="11" fillId="2" borderId="0" xfId="0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276"/>
  <sheetViews>
    <sheetView tabSelected="1" topLeftCell="A56" workbookViewId="0">
      <selection activeCell="A7" sqref="A7"/>
    </sheetView>
  </sheetViews>
  <sheetFormatPr defaultRowHeight="15" x14ac:dyDescent="0.25"/>
  <cols>
    <col min="1" max="1" width="6.7109375" style="2" customWidth="1"/>
    <col min="2" max="2" width="38.140625" style="1" customWidth="1"/>
    <col min="3" max="3" width="18.140625" style="3" customWidth="1"/>
    <col min="4" max="4" width="4.85546875" style="1" customWidth="1"/>
    <col min="5" max="5" width="4.5703125" style="1" customWidth="1"/>
    <col min="6" max="6" width="8.140625" style="1" customWidth="1"/>
    <col min="7" max="7" width="6.28515625" style="1" customWidth="1"/>
    <col min="8" max="8" width="6.5703125" style="1" customWidth="1"/>
    <col min="9" max="9" width="3.7109375" style="1" customWidth="1"/>
    <col min="10" max="10" width="5.140625" style="1" customWidth="1"/>
    <col min="11" max="11" width="5" style="1" customWidth="1"/>
    <col min="12" max="12" width="4.85546875" style="1" customWidth="1"/>
    <col min="13" max="13" width="5.5703125" style="1" customWidth="1"/>
    <col min="14" max="14" width="5" style="1" customWidth="1"/>
    <col min="15" max="17" width="5.140625" style="1" customWidth="1"/>
    <col min="18" max="18" width="4.85546875" style="1" customWidth="1"/>
    <col min="19" max="19" width="5.28515625" style="1" customWidth="1"/>
    <col min="20" max="20" width="5" style="1" customWidth="1"/>
    <col min="21" max="21" width="5.28515625" style="1" customWidth="1"/>
    <col min="22" max="256" width="9.140625" style="1"/>
    <col min="257" max="257" width="6.7109375" style="1" customWidth="1"/>
    <col min="258" max="258" width="38.140625" style="1" customWidth="1"/>
    <col min="259" max="259" width="18.140625" style="1" customWidth="1"/>
    <col min="260" max="260" width="4.85546875" style="1" customWidth="1"/>
    <col min="261" max="261" width="4.5703125" style="1" customWidth="1"/>
    <col min="262" max="262" width="8.140625" style="1" customWidth="1"/>
    <col min="263" max="263" width="6.28515625" style="1" customWidth="1"/>
    <col min="264" max="264" width="6.5703125" style="1" customWidth="1"/>
    <col min="265" max="265" width="3.7109375" style="1" customWidth="1"/>
    <col min="266" max="266" width="5.140625" style="1" customWidth="1"/>
    <col min="267" max="267" width="5" style="1" customWidth="1"/>
    <col min="268" max="268" width="4.85546875" style="1" customWidth="1"/>
    <col min="269" max="269" width="5.5703125" style="1" customWidth="1"/>
    <col min="270" max="270" width="5" style="1" customWidth="1"/>
    <col min="271" max="273" width="5.140625" style="1" customWidth="1"/>
    <col min="274" max="274" width="4.85546875" style="1" customWidth="1"/>
    <col min="275" max="275" width="5.28515625" style="1" customWidth="1"/>
    <col min="276" max="276" width="5" style="1" customWidth="1"/>
    <col min="277" max="277" width="5.28515625" style="1" customWidth="1"/>
    <col min="278" max="512" width="9.140625" style="1"/>
    <col min="513" max="513" width="6.7109375" style="1" customWidth="1"/>
    <col min="514" max="514" width="38.140625" style="1" customWidth="1"/>
    <col min="515" max="515" width="18.140625" style="1" customWidth="1"/>
    <col min="516" max="516" width="4.85546875" style="1" customWidth="1"/>
    <col min="517" max="517" width="4.5703125" style="1" customWidth="1"/>
    <col min="518" max="518" width="8.140625" style="1" customWidth="1"/>
    <col min="519" max="519" width="6.28515625" style="1" customWidth="1"/>
    <col min="520" max="520" width="6.5703125" style="1" customWidth="1"/>
    <col min="521" max="521" width="3.7109375" style="1" customWidth="1"/>
    <col min="522" max="522" width="5.140625" style="1" customWidth="1"/>
    <col min="523" max="523" width="5" style="1" customWidth="1"/>
    <col min="524" max="524" width="4.85546875" style="1" customWidth="1"/>
    <col min="525" max="525" width="5.5703125" style="1" customWidth="1"/>
    <col min="526" max="526" width="5" style="1" customWidth="1"/>
    <col min="527" max="529" width="5.140625" style="1" customWidth="1"/>
    <col min="530" max="530" width="4.85546875" style="1" customWidth="1"/>
    <col min="531" max="531" width="5.28515625" style="1" customWidth="1"/>
    <col min="532" max="532" width="5" style="1" customWidth="1"/>
    <col min="533" max="533" width="5.28515625" style="1" customWidth="1"/>
    <col min="534" max="768" width="9.140625" style="1"/>
    <col min="769" max="769" width="6.7109375" style="1" customWidth="1"/>
    <col min="770" max="770" width="38.140625" style="1" customWidth="1"/>
    <col min="771" max="771" width="18.140625" style="1" customWidth="1"/>
    <col min="772" max="772" width="4.85546875" style="1" customWidth="1"/>
    <col min="773" max="773" width="4.5703125" style="1" customWidth="1"/>
    <col min="774" max="774" width="8.140625" style="1" customWidth="1"/>
    <col min="775" max="775" width="6.28515625" style="1" customWidth="1"/>
    <col min="776" max="776" width="6.5703125" style="1" customWidth="1"/>
    <col min="777" max="777" width="3.7109375" style="1" customWidth="1"/>
    <col min="778" max="778" width="5.140625" style="1" customWidth="1"/>
    <col min="779" max="779" width="5" style="1" customWidth="1"/>
    <col min="780" max="780" width="4.85546875" style="1" customWidth="1"/>
    <col min="781" max="781" width="5.5703125" style="1" customWidth="1"/>
    <col min="782" max="782" width="5" style="1" customWidth="1"/>
    <col min="783" max="785" width="5.140625" style="1" customWidth="1"/>
    <col min="786" max="786" width="4.85546875" style="1" customWidth="1"/>
    <col min="787" max="787" width="5.28515625" style="1" customWidth="1"/>
    <col min="788" max="788" width="5" style="1" customWidth="1"/>
    <col min="789" max="789" width="5.28515625" style="1" customWidth="1"/>
    <col min="790" max="1024" width="9.140625" style="1"/>
    <col min="1025" max="1025" width="6.7109375" style="1" customWidth="1"/>
    <col min="1026" max="1026" width="38.140625" style="1" customWidth="1"/>
    <col min="1027" max="1027" width="18.140625" style="1" customWidth="1"/>
    <col min="1028" max="1028" width="4.85546875" style="1" customWidth="1"/>
    <col min="1029" max="1029" width="4.5703125" style="1" customWidth="1"/>
    <col min="1030" max="1030" width="8.140625" style="1" customWidth="1"/>
    <col min="1031" max="1031" width="6.28515625" style="1" customWidth="1"/>
    <col min="1032" max="1032" width="6.5703125" style="1" customWidth="1"/>
    <col min="1033" max="1033" width="3.7109375" style="1" customWidth="1"/>
    <col min="1034" max="1034" width="5.140625" style="1" customWidth="1"/>
    <col min="1035" max="1035" width="5" style="1" customWidth="1"/>
    <col min="1036" max="1036" width="4.85546875" style="1" customWidth="1"/>
    <col min="1037" max="1037" width="5.5703125" style="1" customWidth="1"/>
    <col min="1038" max="1038" width="5" style="1" customWidth="1"/>
    <col min="1039" max="1041" width="5.140625" style="1" customWidth="1"/>
    <col min="1042" max="1042" width="4.85546875" style="1" customWidth="1"/>
    <col min="1043" max="1043" width="5.28515625" style="1" customWidth="1"/>
    <col min="1044" max="1044" width="5" style="1" customWidth="1"/>
    <col min="1045" max="1045" width="5.28515625" style="1" customWidth="1"/>
    <col min="1046" max="1280" width="9.140625" style="1"/>
    <col min="1281" max="1281" width="6.7109375" style="1" customWidth="1"/>
    <col min="1282" max="1282" width="38.140625" style="1" customWidth="1"/>
    <col min="1283" max="1283" width="18.140625" style="1" customWidth="1"/>
    <col min="1284" max="1284" width="4.85546875" style="1" customWidth="1"/>
    <col min="1285" max="1285" width="4.5703125" style="1" customWidth="1"/>
    <col min="1286" max="1286" width="8.140625" style="1" customWidth="1"/>
    <col min="1287" max="1287" width="6.28515625" style="1" customWidth="1"/>
    <col min="1288" max="1288" width="6.5703125" style="1" customWidth="1"/>
    <col min="1289" max="1289" width="3.7109375" style="1" customWidth="1"/>
    <col min="1290" max="1290" width="5.140625" style="1" customWidth="1"/>
    <col min="1291" max="1291" width="5" style="1" customWidth="1"/>
    <col min="1292" max="1292" width="4.85546875" style="1" customWidth="1"/>
    <col min="1293" max="1293" width="5.5703125" style="1" customWidth="1"/>
    <col min="1294" max="1294" width="5" style="1" customWidth="1"/>
    <col min="1295" max="1297" width="5.140625" style="1" customWidth="1"/>
    <col min="1298" max="1298" width="4.85546875" style="1" customWidth="1"/>
    <col min="1299" max="1299" width="5.28515625" style="1" customWidth="1"/>
    <col min="1300" max="1300" width="5" style="1" customWidth="1"/>
    <col min="1301" max="1301" width="5.28515625" style="1" customWidth="1"/>
    <col min="1302" max="1536" width="9.140625" style="1"/>
    <col min="1537" max="1537" width="6.7109375" style="1" customWidth="1"/>
    <col min="1538" max="1538" width="38.140625" style="1" customWidth="1"/>
    <col min="1539" max="1539" width="18.140625" style="1" customWidth="1"/>
    <col min="1540" max="1540" width="4.85546875" style="1" customWidth="1"/>
    <col min="1541" max="1541" width="4.5703125" style="1" customWidth="1"/>
    <col min="1542" max="1542" width="8.140625" style="1" customWidth="1"/>
    <col min="1543" max="1543" width="6.28515625" style="1" customWidth="1"/>
    <col min="1544" max="1544" width="6.5703125" style="1" customWidth="1"/>
    <col min="1545" max="1545" width="3.7109375" style="1" customWidth="1"/>
    <col min="1546" max="1546" width="5.140625" style="1" customWidth="1"/>
    <col min="1547" max="1547" width="5" style="1" customWidth="1"/>
    <col min="1548" max="1548" width="4.85546875" style="1" customWidth="1"/>
    <col min="1549" max="1549" width="5.5703125" style="1" customWidth="1"/>
    <col min="1550" max="1550" width="5" style="1" customWidth="1"/>
    <col min="1551" max="1553" width="5.140625" style="1" customWidth="1"/>
    <col min="1554" max="1554" width="4.85546875" style="1" customWidth="1"/>
    <col min="1555" max="1555" width="5.28515625" style="1" customWidth="1"/>
    <col min="1556" max="1556" width="5" style="1" customWidth="1"/>
    <col min="1557" max="1557" width="5.28515625" style="1" customWidth="1"/>
    <col min="1558" max="1792" width="9.140625" style="1"/>
    <col min="1793" max="1793" width="6.7109375" style="1" customWidth="1"/>
    <col min="1794" max="1794" width="38.140625" style="1" customWidth="1"/>
    <col min="1795" max="1795" width="18.140625" style="1" customWidth="1"/>
    <col min="1796" max="1796" width="4.85546875" style="1" customWidth="1"/>
    <col min="1797" max="1797" width="4.5703125" style="1" customWidth="1"/>
    <col min="1798" max="1798" width="8.140625" style="1" customWidth="1"/>
    <col min="1799" max="1799" width="6.28515625" style="1" customWidth="1"/>
    <col min="1800" max="1800" width="6.5703125" style="1" customWidth="1"/>
    <col min="1801" max="1801" width="3.7109375" style="1" customWidth="1"/>
    <col min="1802" max="1802" width="5.140625" style="1" customWidth="1"/>
    <col min="1803" max="1803" width="5" style="1" customWidth="1"/>
    <col min="1804" max="1804" width="4.85546875" style="1" customWidth="1"/>
    <col min="1805" max="1805" width="5.5703125" style="1" customWidth="1"/>
    <col min="1806" max="1806" width="5" style="1" customWidth="1"/>
    <col min="1807" max="1809" width="5.140625" style="1" customWidth="1"/>
    <col min="1810" max="1810" width="4.85546875" style="1" customWidth="1"/>
    <col min="1811" max="1811" width="5.28515625" style="1" customWidth="1"/>
    <col min="1812" max="1812" width="5" style="1" customWidth="1"/>
    <col min="1813" max="1813" width="5.28515625" style="1" customWidth="1"/>
    <col min="1814" max="2048" width="9.140625" style="1"/>
    <col min="2049" max="2049" width="6.7109375" style="1" customWidth="1"/>
    <col min="2050" max="2050" width="38.140625" style="1" customWidth="1"/>
    <col min="2051" max="2051" width="18.140625" style="1" customWidth="1"/>
    <col min="2052" max="2052" width="4.85546875" style="1" customWidth="1"/>
    <col min="2053" max="2053" width="4.5703125" style="1" customWidth="1"/>
    <col min="2054" max="2054" width="8.140625" style="1" customWidth="1"/>
    <col min="2055" max="2055" width="6.28515625" style="1" customWidth="1"/>
    <col min="2056" max="2056" width="6.5703125" style="1" customWidth="1"/>
    <col min="2057" max="2057" width="3.7109375" style="1" customWidth="1"/>
    <col min="2058" max="2058" width="5.140625" style="1" customWidth="1"/>
    <col min="2059" max="2059" width="5" style="1" customWidth="1"/>
    <col min="2060" max="2060" width="4.85546875" style="1" customWidth="1"/>
    <col min="2061" max="2061" width="5.5703125" style="1" customWidth="1"/>
    <col min="2062" max="2062" width="5" style="1" customWidth="1"/>
    <col min="2063" max="2065" width="5.140625" style="1" customWidth="1"/>
    <col min="2066" max="2066" width="4.85546875" style="1" customWidth="1"/>
    <col min="2067" max="2067" width="5.28515625" style="1" customWidth="1"/>
    <col min="2068" max="2068" width="5" style="1" customWidth="1"/>
    <col min="2069" max="2069" width="5.28515625" style="1" customWidth="1"/>
    <col min="2070" max="2304" width="9.140625" style="1"/>
    <col min="2305" max="2305" width="6.7109375" style="1" customWidth="1"/>
    <col min="2306" max="2306" width="38.140625" style="1" customWidth="1"/>
    <col min="2307" max="2307" width="18.140625" style="1" customWidth="1"/>
    <col min="2308" max="2308" width="4.85546875" style="1" customWidth="1"/>
    <col min="2309" max="2309" width="4.5703125" style="1" customWidth="1"/>
    <col min="2310" max="2310" width="8.140625" style="1" customWidth="1"/>
    <col min="2311" max="2311" width="6.28515625" style="1" customWidth="1"/>
    <col min="2312" max="2312" width="6.5703125" style="1" customWidth="1"/>
    <col min="2313" max="2313" width="3.7109375" style="1" customWidth="1"/>
    <col min="2314" max="2314" width="5.140625" style="1" customWidth="1"/>
    <col min="2315" max="2315" width="5" style="1" customWidth="1"/>
    <col min="2316" max="2316" width="4.85546875" style="1" customWidth="1"/>
    <col min="2317" max="2317" width="5.5703125" style="1" customWidth="1"/>
    <col min="2318" max="2318" width="5" style="1" customWidth="1"/>
    <col min="2319" max="2321" width="5.140625" style="1" customWidth="1"/>
    <col min="2322" max="2322" width="4.85546875" style="1" customWidth="1"/>
    <col min="2323" max="2323" width="5.28515625" style="1" customWidth="1"/>
    <col min="2324" max="2324" width="5" style="1" customWidth="1"/>
    <col min="2325" max="2325" width="5.28515625" style="1" customWidth="1"/>
    <col min="2326" max="2560" width="9.140625" style="1"/>
    <col min="2561" max="2561" width="6.7109375" style="1" customWidth="1"/>
    <col min="2562" max="2562" width="38.140625" style="1" customWidth="1"/>
    <col min="2563" max="2563" width="18.140625" style="1" customWidth="1"/>
    <col min="2564" max="2564" width="4.85546875" style="1" customWidth="1"/>
    <col min="2565" max="2565" width="4.5703125" style="1" customWidth="1"/>
    <col min="2566" max="2566" width="8.140625" style="1" customWidth="1"/>
    <col min="2567" max="2567" width="6.28515625" style="1" customWidth="1"/>
    <col min="2568" max="2568" width="6.5703125" style="1" customWidth="1"/>
    <col min="2569" max="2569" width="3.7109375" style="1" customWidth="1"/>
    <col min="2570" max="2570" width="5.140625" style="1" customWidth="1"/>
    <col min="2571" max="2571" width="5" style="1" customWidth="1"/>
    <col min="2572" max="2572" width="4.85546875" style="1" customWidth="1"/>
    <col min="2573" max="2573" width="5.5703125" style="1" customWidth="1"/>
    <col min="2574" max="2574" width="5" style="1" customWidth="1"/>
    <col min="2575" max="2577" width="5.140625" style="1" customWidth="1"/>
    <col min="2578" max="2578" width="4.85546875" style="1" customWidth="1"/>
    <col min="2579" max="2579" width="5.28515625" style="1" customWidth="1"/>
    <col min="2580" max="2580" width="5" style="1" customWidth="1"/>
    <col min="2581" max="2581" width="5.28515625" style="1" customWidth="1"/>
    <col min="2582" max="2816" width="9.140625" style="1"/>
    <col min="2817" max="2817" width="6.7109375" style="1" customWidth="1"/>
    <col min="2818" max="2818" width="38.140625" style="1" customWidth="1"/>
    <col min="2819" max="2819" width="18.140625" style="1" customWidth="1"/>
    <col min="2820" max="2820" width="4.85546875" style="1" customWidth="1"/>
    <col min="2821" max="2821" width="4.5703125" style="1" customWidth="1"/>
    <col min="2822" max="2822" width="8.140625" style="1" customWidth="1"/>
    <col min="2823" max="2823" width="6.28515625" style="1" customWidth="1"/>
    <col min="2824" max="2824" width="6.5703125" style="1" customWidth="1"/>
    <col min="2825" max="2825" width="3.7109375" style="1" customWidth="1"/>
    <col min="2826" max="2826" width="5.140625" style="1" customWidth="1"/>
    <col min="2827" max="2827" width="5" style="1" customWidth="1"/>
    <col min="2828" max="2828" width="4.85546875" style="1" customWidth="1"/>
    <col min="2829" max="2829" width="5.5703125" style="1" customWidth="1"/>
    <col min="2830" max="2830" width="5" style="1" customWidth="1"/>
    <col min="2831" max="2833" width="5.140625" style="1" customWidth="1"/>
    <col min="2834" max="2834" width="4.85546875" style="1" customWidth="1"/>
    <col min="2835" max="2835" width="5.28515625" style="1" customWidth="1"/>
    <col min="2836" max="2836" width="5" style="1" customWidth="1"/>
    <col min="2837" max="2837" width="5.28515625" style="1" customWidth="1"/>
    <col min="2838" max="3072" width="9.140625" style="1"/>
    <col min="3073" max="3073" width="6.7109375" style="1" customWidth="1"/>
    <col min="3074" max="3074" width="38.140625" style="1" customWidth="1"/>
    <col min="3075" max="3075" width="18.140625" style="1" customWidth="1"/>
    <col min="3076" max="3076" width="4.85546875" style="1" customWidth="1"/>
    <col min="3077" max="3077" width="4.5703125" style="1" customWidth="1"/>
    <col min="3078" max="3078" width="8.140625" style="1" customWidth="1"/>
    <col min="3079" max="3079" width="6.28515625" style="1" customWidth="1"/>
    <col min="3080" max="3080" width="6.5703125" style="1" customWidth="1"/>
    <col min="3081" max="3081" width="3.7109375" style="1" customWidth="1"/>
    <col min="3082" max="3082" width="5.140625" style="1" customWidth="1"/>
    <col min="3083" max="3083" width="5" style="1" customWidth="1"/>
    <col min="3084" max="3084" width="4.85546875" style="1" customWidth="1"/>
    <col min="3085" max="3085" width="5.5703125" style="1" customWidth="1"/>
    <col min="3086" max="3086" width="5" style="1" customWidth="1"/>
    <col min="3087" max="3089" width="5.140625" style="1" customWidth="1"/>
    <col min="3090" max="3090" width="4.85546875" style="1" customWidth="1"/>
    <col min="3091" max="3091" width="5.28515625" style="1" customWidth="1"/>
    <col min="3092" max="3092" width="5" style="1" customWidth="1"/>
    <col min="3093" max="3093" width="5.28515625" style="1" customWidth="1"/>
    <col min="3094" max="3328" width="9.140625" style="1"/>
    <col min="3329" max="3329" width="6.7109375" style="1" customWidth="1"/>
    <col min="3330" max="3330" width="38.140625" style="1" customWidth="1"/>
    <col min="3331" max="3331" width="18.140625" style="1" customWidth="1"/>
    <col min="3332" max="3332" width="4.85546875" style="1" customWidth="1"/>
    <col min="3333" max="3333" width="4.5703125" style="1" customWidth="1"/>
    <col min="3334" max="3334" width="8.140625" style="1" customWidth="1"/>
    <col min="3335" max="3335" width="6.28515625" style="1" customWidth="1"/>
    <col min="3336" max="3336" width="6.5703125" style="1" customWidth="1"/>
    <col min="3337" max="3337" width="3.7109375" style="1" customWidth="1"/>
    <col min="3338" max="3338" width="5.140625" style="1" customWidth="1"/>
    <col min="3339" max="3339" width="5" style="1" customWidth="1"/>
    <col min="3340" max="3340" width="4.85546875" style="1" customWidth="1"/>
    <col min="3341" max="3341" width="5.5703125" style="1" customWidth="1"/>
    <col min="3342" max="3342" width="5" style="1" customWidth="1"/>
    <col min="3343" max="3345" width="5.140625" style="1" customWidth="1"/>
    <col min="3346" max="3346" width="4.85546875" style="1" customWidth="1"/>
    <col min="3347" max="3347" width="5.28515625" style="1" customWidth="1"/>
    <col min="3348" max="3348" width="5" style="1" customWidth="1"/>
    <col min="3349" max="3349" width="5.28515625" style="1" customWidth="1"/>
    <col min="3350" max="3584" width="9.140625" style="1"/>
    <col min="3585" max="3585" width="6.7109375" style="1" customWidth="1"/>
    <col min="3586" max="3586" width="38.140625" style="1" customWidth="1"/>
    <col min="3587" max="3587" width="18.140625" style="1" customWidth="1"/>
    <col min="3588" max="3588" width="4.85546875" style="1" customWidth="1"/>
    <col min="3589" max="3589" width="4.5703125" style="1" customWidth="1"/>
    <col min="3590" max="3590" width="8.140625" style="1" customWidth="1"/>
    <col min="3591" max="3591" width="6.28515625" style="1" customWidth="1"/>
    <col min="3592" max="3592" width="6.5703125" style="1" customWidth="1"/>
    <col min="3593" max="3593" width="3.7109375" style="1" customWidth="1"/>
    <col min="3594" max="3594" width="5.140625" style="1" customWidth="1"/>
    <col min="3595" max="3595" width="5" style="1" customWidth="1"/>
    <col min="3596" max="3596" width="4.85546875" style="1" customWidth="1"/>
    <col min="3597" max="3597" width="5.5703125" style="1" customWidth="1"/>
    <col min="3598" max="3598" width="5" style="1" customWidth="1"/>
    <col min="3599" max="3601" width="5.140625" style="1" customWidth="1"/>
    <col min="3602" max="3602" width="4.85546875" style="1" customWidth="1"/>
    <col min="3603" max="3603" width="5.28515625" style="1" customWidth="1"/>
    <col min="3604" max="3604" width="5" style="1" customWidth="1"/>
    <col min="3605" max="3605" width="5.28515625" style="1" customWidth="1"/>
    <col min="3606" max="3840" width="9.140625" style="1"/>
    <col min="3841" max="3841" width="6.7109375" style="1" customWidth="1"/>
    <col min="3842" max="3842" width="38.140625" style="1" customWidth="1"/>
    <col min="3843" max="3843" width="18.140625" style="1" customWidth="1"/>
    <col min="3844" max="3844" width="4.85546875" style="1" customWidth="1"/>
    <col min="3845" max="3845" width="4.5703125" style="1" customWidth="1"/>
    <col min="3846" max="3846" width="8.140625" style="1" customWidth="1"/>
    <col min="3847" max="3847" width="6.28515625" style="1" customWidth="1"/>
    <col min="3848" max="3848" width="6.5703125" style="1" customWidth="1"/>
    <col min="3849" max="3849" width="3.7109375" style="1" customWidth="1"/>
    <col min="3850" max="3850" width="5.140625" style="1" customWidth="1"/>
    <col min="3851" max="3851" width="5" style="1" customWidth="1"/>
    <col min="3852" max="3852" width="4.85546875" style="1" customWidth="1"/>
    <col min="3853" max="3853" width="5.5703125" style="1" customWidth="1"/>
    <col min="3854" max="3854" width="5" style="1" customWidth="1"/>
    <col min="3855" max="3857" width="5.140625" style="1" customWidth="1"/>
    <col min="3858" max="3858" width="4.85546875" style="1" customWidth="1"/>
    <col min="3859" max="3859" width="5.28515625" style="1" customWidth="1"/>
    <col min="3860" max="3860" width="5" style="1" customWidth="1"/>
    <col min="3861" max="3861" width="5.28515625" style="1" customWidth="1"/>
    <col min="3862" max="4096" width="9.140625" style="1"/>
    <col min="4097" max="4097" width="6.7109375" style="1" customWidth="1"/>
    <col min="4098" max="4098" width="38.140625" style="1" customWidth="1"/>
    <col min="4099" max="4099" width="18.140625" style="1" customWidth="1"/>
    <col min="4100" max="4100" width="4.85546875" style="1" customWidth="1"/>
    <col min="4101" max="4101" width="4.5703125" style="1" customWidth="1"/>
    <col min="4102" max="4102" width="8.140625" style="1" customWidth="1"/>
    <col min="4103" max="4103" width="6.28515625" style="1" customWidth="1"/>
    <col min="4104" max="4104" width="6.5703125" style="1" customWidth="1"/>
    <col min="4105" max="4105" width="3.7109375" style="1" customWidth="1"/>
    <col min="4106" max="4106" width="5.140625" style="1" customWidth="1"/>
    <col min="4107" max="4107" width="5" style="1" customWidth="1"/>
    <col min="4108" max="4108" width="4.85546875" style="1" customWidth="1"/>
    <col min="4109" max="4109" width="5.5703125" style="1" customWidth="1"/>
    <col min="4110" max="4110" width="5" style="1" customWidth="1"/>
    <col min="4111" max="4113" width="5.140625" style="1" customWidth="1"/>
    <col min="4114" max="4114" width="4.85546875" style="1" customWidth="1"/>
    <col min="4115" max="4115" width="5.28515625" style="1" customWidth="1"/>
    <col min="4116" max="4116" width="5" style="1" customWidth="1"/>
    <col min="4117" max="4117" width="5.28515625" style="1" customWidth="1"/>
    <col min="4118" max="4352" width="9.140625" style="1"/>
    <col min="4353" max="4353" width="6.7109375" style="1" customWidth="1"/>
    <col min="4354" max="4354" width="38.140625" style="1" customWidth="1"/>
    <col min="4355" max="4355" width="18.140625" style="1" customWidth="1"/>
    <col min="4356" max="4356" width="4.85546875" style="1" customWidth="1"/>
    <col min="4357" max="4357" width="4.5703125" style="1" customWidth="1"/>
    <col min="4358" max="4358" width="8.140625" style="1" customWidth="1"/>
    <col min="4359" max="4359" width="6.28515625" style="1" customWidth="1"/>
    <col min="4360" max="4360" width="6.5703125" style="1" customWidth="1"/>
    <col min="4361" max="4361" width="3.7109375" style="1" customWidth="1"/>
    <col min="4362" max="4362" width="5.140625" style="1" customWidth="1"/>
    <col min="4363" max="4363" width="5" style="1" customWidth="1"/>
    <col min="4364" max="4364" width="4.85546875" style="1" customWidth="1"/>
    <col min="4365" max="4365" width="5.5703125" style="1" customWidth="1"/>
    <col min="4366" max="4366" width="5" style="1" customWidth="1"/>
    <col min="4367" max="4369" width="5.140625" style="1" customWidth="1"/>
    <col min="4370" max="4370" width="4.85546875" style="1" customWidth="1"/>
    <col min="4371" max="4371" width="5.28515625" style="1" customWidth="1"/>
    <col min="4372" max="4372" width="5" style="1" customWidth="1"/>
    <col min="4373" max="4373" width="5.28515625" style="1" customWidth="1"/>
    <col min="4374" max="4608" width="9.140625" style="1"/>
    <col min="4609" max="4609" width="6.7109375" style="1" customWidth="1"/>
    <col min="4610" max="4610" width="38.140625" style="1" customWidth="1"/>
    <col min="4611" max="4611" width="18.140625" style="1" customWidth="1"/>
    <col min="4612" max="4612" width="4.85546875" style="1" customWidth="1"/>
    <col min="4613" max="4613" width="4.5703125" style="1" customWidth="1"/>
    <col min="4614" max="4614" width="8.140625" style="1" customWidth="1"/>
    <col min="4615" max="4615" width="6.28515625" style="1" customWidth="1"/>
    <col min="4616" max="4616" width="6.5703125" style="1" customWidth="1"/>
    <col min="4617" max="4617" width="3.7109375" style="1" customWidth="1"/>
    <col min="4618" max="4618" width="5.140625" style="1" customWidth="1"/>
    <col min="4619" max="4619" width="5" style="1" customWidth="1"/>
    <col min="4620" max="4620" width="4.85546875" style="1" customWidth="1"/>
    <col min="4621" max="4621" width="5.5703125" style="1" customWidth="1"/>
    <col min="4622" max="4622" width="5" style="1" customWidth="1"/>
    <col min="4623" max="4625" width="5.140625" style="1" customWidth="1"/>
    <col min="4626" max="4626" width="4.85546875" style="1" customWidth="1"/>
    <col min="4627" max="4627" width="5.28515625" style="1" customWidth="1"/>
    <col min="4628" max="4628" width="5" style="1" customWidth="1"/>
    <col min="4629" max="4629" width="5.28515625" style="1" customWidth="1"/>
    <col min="4630" max="4864" width="9.140625" style="1"/>
    <col min="4865" max="4865" width="6.7109375" style="1" customWidth="1"/>
    <col min="4866" max="4866" width="38.140625" style="1" customWidth="1"/>
    <col min="4867" max="4867" width="18.140625" style="1" customWidth="1"/>
    <col min="4868" max="4868" width="4.85546875" style="1" customWidth="1"/>
    <col min="4869" max="4869" width="4.5703125" style="1" customWidth="1"/>
    <col min="4870" max="4870" width="8.140625" style="1" customWidth="1"/>
    <col min="4871" max="4871" width="6.28515625" style="1" customWidth="1"/>
    <col min="4872" max="4872" width="6.5703125" style="1" customWidth="1"/>
    <col min="4873" max="4873" width="3.7109375" style="1" customWidth="1"/>
    <col min="4874" max="4874" width="5.140625" style="1" customWidth="1"/>
    <col min="4875" max="4875" width="5" style="1" customWidth="1"/>
    <col min="4876" max="4876" width="4.85546875" style="1" customWidth="1"/>
    <col min="4877" max="4877" width="5.5703125" style="1" customWidth="1"/>
    <col min="4878" max="4878" width="5" style="1" customWidth="1"/>
    <col min="4879" max="4881" width="5.140625" style="1" customWidth="1"/>
    <col min="4882" max="4882" width="4.85546875" style="1" customWidth="1"/>
    <col min="4883" max="4883" width="5.28515625" style="1" customWidth="1"/>
    <col min="4884" max="4884" width="5" style="1" customWidth="1"/>
    <col min="4885" max="4885" width="5.28515625" style="1" customWidth="1"/>
    <col min="4886" max="5120" width="9.140625" style="1"/>
    <col min="5121" max="5121" width="6.7109375" style="1" customWidth="1"/>
    <col min="5122" max="5122" width="38.140625" style="1" customWidth="1"/>
    <col min="5123" max="5123" width="18.140625" style="1" customWidth="1"/>
    <col min="5124" max="5124" width="4.85546875" style="1" customWidth="1"/>
    <col min="5125" max="5125" width="4.5703125" style="1" customWidth="1"/>
    <col min="5126" max="5126" width="8.140625" style="1" customWidth="1"/>
    <col min="5127" max="5127" width="6.28515625" style="1" customWidth="1"/>
    <col min="5128" max="5128" width="6.5703125" style="1" customWidth="1"/>
    <col min="5129" max="5129" width="3.7109375" style="1" customWidth="1"/>
    <col min="5130" max="5130" width="5.140625" style="1" customWidth="1"/>
    <col min="5131" max="5131" width="5" style="1" customWidth="1"/>
    <col min="5132" max="5132" width="4.85546875" style="1" customWidth="1"/>
    <col min="5133" max="5133" width="5.5703125" style="1" customWidth="1"/>
    <col min="5134" max="5134" width="5" style="1" customWidth="1"/>
    <col min="5135" max="5137" width="5.140625" style="1" customWidth="1"/>
    <col min="5138" max="5138" width="4.85546875" style="1" customWidth="1"/>
    <col min="5139" max="5139" width="5.28515625" style="1" customWidth="1"/>
    <col min="5140" max="5140" width="5" style="1" customWidth="1"/>
    <col min="5141" max="5141" width="5.28515625" style="1" customWidth="1"/>
    <col min="5142" max="5376" width="9.140625" style="1"/>
    <col min="5377" max="5377" width="6.7109375" style="1" customWidth="1"/>
    <col min="5378" max="5378" width="38.140625" style="1" customWidth="1"/>
    <col min="5379" max="5379" width="18.140625" style="1" customWidth="1"/>
    <col min="5380" max="5380" width="4.85546875" style="1" customWidth="1"/>
    <col min="5381" max="5381" width="4.5703125" style="1" customWidth="1"/>
    <col min="5382" max="5382" width="8.140625" style="1" customWidth="1"/>
    <col min="5383" max="5383" width="6.28515625" style="1" customWidth="1"/>
    <col min="5384" max="5384" width="6.5703125" style="1" customWidth="1"/>
    <col min="5385" max="5385" width="3.7109375" style="1" customWidth="1"/>
    <col min="5386" max="5386" width="5.140625" style="1" customWidth="1"/>
    <col min="5387" max="5387" width="5" style="1" customWidth="1"/>
    <col min="5388" max="5388" width="4.85546875" style="1" customWidth="1"/>
    <col min="5389" max="5389" width="5.5703125" style="1" customWidth="1"/>
    <col min="5390" max="5390" width="5" style="1" customWidth="1"/>
    <col min="5391" max="5393" width="5.140625" style="1" customWidth="1"/>
    <col min="5394" max="5394" width="4.85546875" style="1" customWidth="1"/>
    <col min="5395" max="5395" width="5.28515625" style="1" customWidth="1"/>
    <col min="5396" max="5396" width="5" style="1" customWidth="1"/>
    <col min="5397" max="5397" width="5.28515625" style="1" customWidth="1"/>
    <col min="5398" max="5632" width="9.140625" style="1"/>
    <col min="5633" max="5633" width="6.7109375" style="1" customWidth="1"/>
    <col min="5634" max="5634" width="38.140625" style="1" customWidth="1"/>
    <col min="5635" max="5635" width="18.140625" style="1" customWidth="1"/>
    <col min="5636" max="5636" width="4.85546875" style="1" customWidth="1"/>
    <col min="5637" max="5637" width="4.5703125" style="1" customWidth="1"/>
    <col min="5638" max="5638" width="8.140625" style="1" customWidth="1"/>
    <col min="5639" max="5639" width="6.28515625" style="1" customWidth="1"/>
    <col min="5640" max="5640" width="6.5703125" style="1" customWidth="1"/>
    <col min="5641" max="5641" width="3.7109375" style="1" customWidth="1"/>
    <col min="5642" max="5642" width="5.140625" style="1" customWidth="1"/>
    <col min="5643" max="5643" width="5" style="1" customWidth="1"/>
    <col min="5644" max="5644" width="4.85546875" style="1" customWidth="1"/>
    <col min="5645" max="5645" width="5.5703125" style="1" customWidth="1"/>
    <col min="5646" max="5646" width="5" style="1" customWidth="1"/>
    <col min="5647" max="5649" width="5.140625" style="1" customWidth="1"/>
    <col min="5650" max="5650" width="4.85546875" style="1" customWidth="1"/>
    <col min="5651" max="5651" width="5.28515625" style="1" customWidth="1"/>
    <col min="5652" max="5652" width="5" style="1" customWidth="1"/>
    <col min="5653" max="5653" width="5.28515625" style="1" customWidth="1"/>
    <col min="5654" max="5888" width="9.140625" style="1"/>
    <col min="5889" max="5889" width="6.7109375" style="1" customWidth="1"/>
    <col min="5890" max="5890" width="38.140625" style="1" customWidth="1"/>
    <col min="5891" max="5891" width="18.140625" style="1" customWidth="1"/>
    <col min="5892" max="5892" width="4.85546875" style="1" customWidth="1"/>
    <col min="5893" max="5893" width="4.5703125" style="1" customWidth="1"/>
    <col min="5894" max="5894" width="8.140625" style="1" customWidth="1"/>
    <col min="5895" max="5895" width="6.28515625" style="1" customWidth="1"/>
    <col min="5896" max="5896" width="6.5703125" style="1" customWidth="1"/>
    <col min="5897" max="5897" width="3.7109375" style="1" customWidth="1"/>
    <col min="5898" max="5898" width="5.140625" style="1" customWidth="1"/>
    <col min="5899" max="5899" width="5" style="1" customWidth="1"/>
    <col min="5900" max="5900" width="4.85546875" style="1" customWidth="1"/>
    <col min="5901" max="5901" width="5.5703125" style="1" customWidth="1"/>
    <col min="5902" max="5902" width="5" style="1" customWidth="1"/>
    <col min="5903" max="5905" width="5.140625" style="1" customWidth="1"/>
    <col min="5906" max="5906" width="4.85546875" style="1" customWidth="1"/>
    <col min="5907" max="5907" width="5.28515625" style="1" customWidth="1"/>
    <col min="5908" max="5908" width="5" style="1" customWidth="1"/>
    <col min="5909" max="5909" width="5.28515625" style="1" customWidth="1"/>
    <col min="5910" max="6144" width="9.140625" style="1"/>
    <col min="6145" max="6145" width="6.7109375" style="1" customWidth="1"/>
    <col min="6146" max="6146" width="38.140625" style="1" customWidth="1"/>
    <col min="6147" max="6147" width="18.140625" style="1" customWidth="1"/>
    <col min="6148" max="6148" width="4.85546875" style="1" customWidth="1"/>
    <col min="6149" max="6149" width="4.5703125" style="1" customWidth="1"/>
    <col min="6150" max="6150" width="8.140625" style="1" customWidth="1"/>
    <col min="6151" max="6151" width="6.28515625" style="1" customWidth="1"/>
    <col min="6152" max="6152" width="6.5703125" style="1" customWidth="1"/>
    <col min="6153" max="6153" width="3.7109375" style="1" customWidth="1"/>
    <col min="6154" max="6154" width="5.140625" style="1" customWidth="1"/>
    <col min="6155" max="6155" width="5" style="1" customWidth="1"/>
    <col min="6156" max="6156" width="4.85546875" style="1" customWidth="1"/>
    <col min="6157" max="6157" width="5.5703125" style="1" customWidth="1"/>
    <col min="6158" max="6158" width="5" style="1" customWidth="1"/>
    <col min="6159" max="6161" width="5.140625" style="1" customWidth="1"/>
    <col min="6162" max="6162" width="4.85546875" style="1" customWidth="1"/>
    <col min="6163" max="6163" width="5.28515625" style="1" customWidth="1"/>
    <col min="6164" max="6164" width="5" style="1" customWidth="1"/>
    <col min="6165" max="6165" width="5.28515625" style="1" customWidth="1"/>
    <col min="6166" max="6400" width="9.140625" style="1"/>
    <col min="6401" max="6401" width="6.7109375" style="1" customWidth="1"/>
    <col min="6402" max="6402" width="38.140625" style="1" customWidth="1"/>
    <col min="6403" max="6403" width="18.140625" style="1" customWidth="1"/>
    <col min="6404" max="6404" width="4.85546875" style="1" customWidth="1"/>
    <col min="6405" max="6405" width="4.5703125" style="1" customWidth="1"/>
    <col min="6406" max="6406" width="8.140625" style="1" customWidth="1"/>
    <col min="6407" max="6407" width="6.28515625" style="1" customWidth="1"/>
    <col min="6408" max="6408" width="6.5703125" style="1" customWidth="1"/>
    <col min="6409" max="6409" width="3.7109375" style="1" customWidth="1"/>
    <col min="6410" max="6410" width="5.140625" style="1" customWidth="1"/>
    <col min="6411" max="6411" width="5" style="1" customWidth="1"/>
    <col min="6412" max="6412" width="4.85546875" style="1" customWidth="1"/>
    <col min="6413" max="6413" width="5.5703125" style="1" customWidth="1"/>
    <col min="6414" max="6414" width="5" style="1" customWidth="1"/>
    <col min="6415" max="6417" width="5.140625" style="1" customWidth="1"/>
    <col min="6418" max="6418" width="4.85546875" style="1" customWidth="1"/>
    <col min="6419" max="6419" width="5.28515625" style="1" customWidth="1"/>
    <col min="6420" max="6420" width="5" style="1" customWidth="1"/>
    <col min="6421" max="6421" width="5.28515625" style="1" customWidth="1"/>
    <col min="6422" max="6656" width="9.140625" style="1"/>
    <col min="6657" max="6657" width="6.7109375" style="1" customWidth="1"/>
    <col min="6658" max="6658" width="38.140625" style="1" customWidth="1"/>
    <col min="6659" max="6659" width="18.140625" style="1" customWidth="1"/>
    <col min="6660" max="6660" width="4.85546875" style="1" customWidth="1"/>
    <col min="6661" max="6661" width="4.5703125" style="1" customWidth="1"/>
    <col min="6662" max="6662" width="8.140625" style="1" customWidth="1"/>
    <col min="6663" max="6663" width="6.28515625" style="1" customWidth="1"/>
    <col min="6664" max="6664" width="6.5703125" style="1" customWidth="1"/>
    <col min="6665" max="6665" width="3.7109375" style="1" customWidth="1"/>
    <col min="6666" max="6666" width="5.140625" style="1" customWidth="1"/>
    <col min="6667" max="6667" width="5" style="1" customWidth="1"/>
    <col min="6668" max="6668" width="4.85546875" style="1" customWidth="1"/>
    <col min="6669" max="6669" width="5.5703125" style="1" customWidth="1"/>
    <col min="6670" max="6670" width="5" style="1" customWidth="1"/>
    <col min="6671" max="6673" width="5.140625" style="1" customWidth="1"/>
    <col min="6674" max="6674" width="4.85546875" style="1" customWidth="1"/>
    <col min="6675" max="6675" width="5.28515625" style="1" customWidth="1"/>
    <col min="6676" max="6676" width="5" style="1" customWidth="1"/>
    <col min="6677" max="6677" width="5.28515625" style="1" customWidth="1"/>
    <col min="6678" max="6912" width="9.140625" style="1"/>
    <col min="6913" max="6913" width="6.7109375" style="1" customWidth="1"/>
    <col min="6914" max="6914" width="38.140625" style="1" customWidth="1"/>
    <col min="6915" max="6915" width="18.140625" style="1" customWidth="1"/>
    <col min="6916" max="6916" width="4.85546875" style="1" customWidth="1"/>
    <col min="6917" max="6917" width="4.5703125" style="1" customWidth="1"/>
    <col min="6918" max="6918" width="8.140625" style="1" customWidth="1"/>
    <col min="6919" max="6919" width="6.28515625" style="1" customWidth="1"/>
    <col min="6920" max="6920" width="6.5703125" style="1" customWidth="1"/>
    <col min="6921" max="6921" width="3.7109375" style="1" customWidth="1"/>
    <col min="6922" max="6922" width="5.140625" style="1" customWidth="1"/>
    <col min="6923" max="6923" width="5" style="1" customWidth="1"/>
    <col min="6924" max="6924" width="4.85546875" style="1" customWidth="1"/>
    <col min="6925" max="6925" width="5.5703125" style="1" customWidth="1"/>
    <col min="6926" max="6926" width="5" style="1" customWidth="1"/>
    <col min="6927" max="6929" width="5.140625" style="1" customWidth="1"/>
    <col min="6930" max="6930" width="4.85546875" style="1" customWidth="1"/>
    <col min="6931" max="6931" width="5.28515625" style="1" customWidth="1"/>
    <col min="6932" max="6932" width="5" style="1" customWidth="1"/>
    <col min="6933" max="6933" width="5.28515625" style="1" customWidth="1"/>
    <col min="6934" max="7168" width="9.140625" style="1"/>
    <col min="7169" max="7169" width="6.7109375" style="1" customWidth="1"/>
    <col min="7170" max="7170" width="38.140625" style="1" customWidth="1"/>
    <col min="7171" max="7171" width="18.140625" style="1" customWidth="1"/>
    <col min="7172" max="7172" width="4.85546875" style="1" customWidth="1"/>
    <col min="7173" max="7173" width="4.5703125" style="1" customWidth="1"/>
    <col min="7174" max="7174" width="8.140625" style="1" customWidth="1"/>
    <col min="7175" max="7175" width="6.28515625" style="1" customWidth="1"/>
    <col min="7176" max="7176" width="6.5703125" style="1" customWidth="1"/>
    <col min="7177" max="7177" width="3.7109375" style="1" customWidth="1"/>
    <col min="7178" max="7178" width="5.140625" style="1" customWidth="1"/>
    <col min="7179" max="7179" width="5" style="1" customWidth="1"/>
    <col min="7180" max="7180" width="4.85546875" style="1" customWidth="1"/>
    <col min="7181" max="7181" width="5.5703125" style="1" customWidth="1"/>
    <col min="7182" max="7182" width="5" style="1" customWidth="1"/>
    <col min="7183" max="7185" width="5.140625" style="1" customWidth="1"/>
    <col min="7186" max="7186" width="4.85546875" style="1" customWidth="1"/>
    <col min="7187" max="7187" width="5.28515625" style="1" customWidth="1"/>
    <col min="7188" max="7188" width="5" style="1" customWidth="1"/>
    <col min="7189" max="7189" width="5.28515625" style="1" customWidth="1"/>
    <col min="7190" max="7424" width="9.140625" style="1"/>
    <col min="7425" max="7425" width="6.7109375" style="1" customWidth="1"/>
    <col min="7426" max="7426" width="38.140625" style="1" customWidth="1"/>
    <col min="7427" max="7427" width="18.140625" style="1" customWidth="1"/>
    <col min="7428" max="7428" width="4.85546875" style="1" customWidth="1"/>
    <col min="7429" max="7429" width="4.5703125" style="1" customWidth="1"/>
    <col min="7430" max="7430" width="8.140625" style="1" customWidth="1"/>
    <col min="7431" max="7431" width="6.28515625" style="1" customWidth="1"/>
    <col min="7432" max="7432" width="6.5703125" style="1" customWidth="1"/>
    <col min="7433" max="7433" width="3.7109375" style="1" customWidth="1"/>
    <col min="7434" max="7434" width="5.140625" style="1" customWidth="1"/>
    <col min="7435" max="7435" width="5" style="1" customWidth="1"/>
    <col min="7436" max="7436" width="4.85546875" style="1" customWidth="1"/>
    <col min="7437" max="7437" width="5.5703125" style="1" customWidth="1"/>
    <col min="7438" max="7438" width="5" style="1" customWidth="1"/>
    <col min="7439" max="7441" width="5.140625" style="1" customWidth="1"/>
    <col min="7442" max="7442" width="4.85546875" style="1" customWidth="1"/>
    <col min="7443" max="7443" width="5.28515625" style="1" customWidth="1"/>
    <col min="7444" max="7444" width="5" style="1" customWidth="1"/>
    <col min="7445" max="7445" width="5.28515625" style="1" customWidth="1"/>
    <col min="7446" max="7680" width="9.140625" style="1"/>
    <col min="7681" max="7681" width="6.7109375" style="1" customWidth="1"/>
    <col min="7682" max="7682" width="38.140625" style="1" customWidth="1"/>
    <col min="7683" max="7683" width="18.140625" style="1" customWidth="1"/>
    <col min="7684" max="7684" width="4.85546875" style="1" customWidth="1"/>
    <col min="7685" max="7685" width="4.5703125" style="1" customWidth="1"/>
    <col min="7686" max="7686" width="8.140625" style="1" customWidth="1"/>
    <col min="7687" max="7687" width="6.28515625" style="1" customWidth="1"/>
    <col min="7688" max="7688" width="6.5703125" style="1" customWidth="1"/>
    <col min="7689" max="7689" width="3.7109375" style="1" customWidth="1"/>
    <col min="7690" max="7690" width="5.140625" style="1" customWidth="1"/>
    <col min="7691" max="7691" width="5" style="1" customWidth="1"/>
    <col min="7692" max="7692" width="4.85546875" style="1" customWidth="1"/>
    <col min="7693" max="7693" width="5.5703125" style="1" customWidth="1"/>
    <col min="7694" max="7694" width="5" style="1" customWidth="1"/>
    <col min="7695" max="7697" width="5.140625" style="1" customWidth="1"/>
    <col min="7698" max="7698" width="4.85546875" style="1" customWidth="1"/>
    <col min="7699" max="7699" width="5.28515625" style="1" customWidth="1"/>
    <col min="7700" max="7700" width="5" style="1" customWidth="1"/>
    <col min="7701" max="7701" width="5.28515625" style="1" customWidth="1"/>
    <col min="7702" max="7936" width="9.140625" style="1"/>
    <col min="7937" max="7937" width="6.7109375" style="1" customWidth="1"/>
    <col min="7938" max="7938" width="38.140625" style="1" customWidth="1"/>
    <col min="7939" max="7939" width="18.140625" style="1" customWidth="1"/>
    <col min="7940" max="7940" width="4.85546875" style="1" customWidth="1"/>
    <col min="7941" max="7941" width="4.5703125" style="1" customWidth="1"/>
    <col min="7942" max="7942" width="8.140625" style="1" customWidth="1"/>
    <col min="7943" max="7943" width="6.28515625" style="1" customWidth="1"/>
    <col min="7944" max="7944" width="6.5703125" style="1" customWidth="1"/>
    <col min="7945" max="7945" width="3.7109375" style="1" customWidth="1"/>
    <col min="7946" max="7946" width="5.140625" style="1" customWidth="1"/>
    <col min="7947" max="7947" width="5" style="1" customWidth="1"/>
    <col min="7948" max="7948" width="4.85546875" style="1" customWidth="1"/>
    <col min="7949" max="7949" width="5.5703125" style="1" customWidth="1"/>
    <col min="7950" max="7950" width="5" style="1" customWidth="1"/>
    <col min="7951" max="7953" width="5.140625" style="1" customWidth="1"/>
    <col min="7954" max="7954" width="4.85546875" style="1" customWidth="1"/>
    <col min="7955" max="7955" width="5.28515625" style="1" customWidth="1"/>
    <col min="7956" max="7956" width="5" style="1" customWidth="1"/>
    <col min="7957" max="7957" width="5.28515625" style="1" customWidth="1"/>
    <col min="7958" max="8192" width="9.140625" style="1"/>
    <col min="8193" max="8193" width="6.7109375" style="1" customWidth="1"/>
    <col min="8194" max="8194" width="38.140625" style="1" customWidth="1"/>
    <col min="8195" max="8195" width="18.140625" style="1" customWidth="1"/>
    <col min="8196" max="8196" width="4.85546875" style="1" customWidth="1"/>
    <col min="8197" max="8197" width="4.5703125" style="1" customWidth="1"/>
    <col min="8198" max="8198" width="8.140625" style="1" customWidth="1"/>
    <col min="8199" max="8199" width="6.28515625" style="1" customWidth="1"/>
    <col min="8200" max="8200" width="6.5703125" style="1" customWidth="1"/>
    <col min="8201" max="8201" width="3.7109375" style="1" customWidth="1"/>
    <col min="8202" max="8202" width="5.140625" style="1" customWidth="1"/>
    <col min="8203" max="8203" width="5" style="1" customWidth="1"/>
    <col min="8204" max="8204" width="4.85546875" style="1" customWidth="1"/>
    <col min="8205" max="8205" width="5.5703125" style="1" customWidth="1"/>
    <col min="8206" max="8206" width="5" style="1" customWidth="1"/>
    <col min="8207" max="8209" width="5.140625" style="1" customWidth="1"/>
    <col min="8210" max="8210" width="4.85546875" style="1" customWidth="1"/>
    <col min="8211" max="8211" width="5.28515625" style="1" customWidth="1"/>
    <col min="8212" max="8212" width="5" style="1" customWidth="1"/>
    <col min="8213" max="8213" width="5.28515625" style="1" customWidth="1"/>
    <col min="8214" max="8448" width="9.140625" style="1"/>
    <col min="8449" max="8449" width="6.7109375" style="1" customWidth="1"/>
    <col min="8450" max="8450" width="38.140625" style="1" customWidth="1"/>
    <col min="8451" max="8451" width="18.140625" style="1" customWidth="1"/>
    <col min="8452" max="8452" width="4.85546875" style="1" customWidth="1"/>
    <col min="8453" max="8453" width="4.5703125" style="1" customWidth="1"/>
    <col min="8454" max="8454" width="8.140625" style="1" customWidth="1"/>
    <col min="8455" max="8455" width="6.28515625" style="1" customWidth="1"/>
    <col min="8456" max="8456" width="6.5703125" style="1" customWidth="1"/>
    <col min="8457" max="8457" width="3.7109375" style="1" customWidth="1"/>
    <col min="8458" max="8458" width="5.140625" style="1" customWidth="1"/>
    <col min="8459" max="8459" width="5" style="1" customWidth="1"/>
    <col min="8460" max="8460" width="4.85546875" style="1" customWidth="1"/>
    <col min="8461" max="8461" width="5.5703125" style="1" customWidth="1"/>
    <col min="8462" max="8462" width="5" style="1" customWidth="1"/>
    <col min="8463" max="8465" width="5.140625" style="1" customWidth="1"/>
    <col min="8466" max="8466" width="4.85546875" style="1" customWidth="1"/>
    <col min="8467" max="8467" width="5.28515625" style="1" customWidth="1"/>
    <col min="8468" max="8468" width="5" style="1" customWidth="1"/>
    <col min="8469" max="8469" width="5.28515625" style="1" customWidth="1"/>
    <col min="8470" max="8704" width="9.140625" style="1"/>
    <col min="8705" max="8705" width="6.7109375" style="1" customWidth="1"/>
    <col min="8706" max="8706" width="38.140625" style="1" customWidth="1"/>
    <col min="8707" max="8707" width="18.140625" style="1" customWidth="1"/>
    <col min="8708" max="8708" width="4.85546875" style="1" customWidth="1"/>
    <col min="8709" max="8709" width="4.5703125" style="1" customWidth="1"/>
    <col min="8710" max="8710" width="8.140625" style="1" customWidth="1"/>
    <col min="8711" max="8711" width="6.28515625" style="1" customWidth="1"/>
    <col min="8712" max="8712" width="6.5703125" style="1" customWidth="1"/>
    <col min="8713" max="8713" width="3.7109375" style="1" customWidth="1"/>
    <col min="8714" max="8714" width="5.140625" style="1" customWidth="1"/>
    <col min="8715" max="8715" width="5" style="1" customWidth="1"/>
    <col min="8716" max="8716" width="4.85546875" style="1" customWidth="1"/>
    <col min="8717" max="8717" width="5.5703125" style="1" customWidth="1"/>
    <col min="8718" max="8718" width="5" style="1" customWidth="1"/>
    <col min="8719" max="8721" width="5.140625" style="1" customWidth="1"/>
    <col min="8722" max="8722" width="4.85546875" style="1" customWidth="1"/>
    <col min="8723" max="8723" width="5.28515625" style="1" customWidth="1"/>
    <col min="8724" max="8724" width="5" style="1" customWidth="1"/>
    <col min="8725" max="8725" width="5.28515625" style="1" customWidth="1"/>
    <col min="8726" max="8960" width="9.140625" style="1"/>
    <col min="8961" max="8961" width="6.7109375" style="1" customWidth="1"/>
    <col min="8962" max="8962" width="38.140625" style="1" customWidth="1"/>
    <col min="8963" max="8963" width="18.140625" style="1" customWidth="1"/>
    <col min="8964" max="8964" width="4.85546875" style="1" customWidth="1"/>
    <col min="8965" max="8965" width="4.5703125" style="1" customWidth="1"/>
    <col min="8966" max="8966" width="8.140625" style="1" customWidth="1"/>
    <col min="8967" max="8967" width="6.28515625" style="1" customWidth="1"/>
    <col min="8968" max="8968" width="6.5703125" style="1" customWidth="1"/>
    <col min="8969" max="8969" width="3.7109375" style="1" customWidth="1"/>
    <col min="8970" max="8970" width="5.140625" style="1" customWidth="1"/>
    <col min="8971" max="8971" width="5" style="1" customWidth="1"/>
    <col min="8972" max="8972" width="4.85546875" style="1" customWidth="1"/>
    <col min="8973" max="8973" width="5.5703125" style="1" customWidth="1"/>
    <col min="8974" max="8974" width="5" style="1" customWidth="1"/>
    <col min="8975" max="8977" width="5.140625" style="1" customWidth="1"/>
    <col min="8978" max="8978" width="4.85546875" style="1" customWidth="1"/>
    <col min="8979" max="8979" width="5.28515625" style="1" customWidth="1"/>
    <col min="8980" max="8980" width="5" style="1" customWidth="1"/>
    <col min="8981" max="8981" width="5.28515625" style="1" customWidth="1"/>
    <col min="8982" max="9216" width="9.140625" style="1"/>
    <col min="9217" max="9217" width="6.7109375" style="1" customWidth="1"/>
    <col min="9218" max="9218" width="38.140625" style="1" customWidth="1"/>
    <col min="9219" max="9219" width="18.140625" style="1" customWidth="1"/>
    <col min="9220" max="9220" width="4.85546875" style="1" customWidth="1"/>
    <col min="9221" max="9221" width="4.5703125" style="1" customWidth="1"/>
    <col min="9222" max="9222" width="8.140625" style="1" customWidth="1"/>
    <col min="9223" max="9223" width="6.28515625" style="1" customWidth="1"/>
    <col min="9224" max="9224" width="6.5703125" style="1" customWidth="1"/>
    <col min="9225" max="9225" width="3.7109375" style="1" customWidth="1"/>
    <col min="9226" max="9226" width="5.140625" style="1" customWidth="1"/>
    <col min="9227" max="9227" width="5" style="1" customWidth="1"/>
    <col min="9228" max="9228" width="4.85546875" style="1" customWidth="1"/>
    <col min="9229" max="9229" width="5.5703125" style="1" customWidth="1"/>
    <col min="9230" max="9230" width="5" style="1" customWidth="1"/>
    <col min="9231" max="9233" width="5.140625" style="1" customWidth="1"/>
    <col min="9234" max="9234" width="4.85546875" style="1" customWidth="1"/>
    <col min="9235" max="9235" width="5.28515625" style="1" customWidth="1"/>
    <col min="9236" max="9236" width="5" style="1" customWidth="1"/>
    <col min="9237" max="9237" width="5.28515625" style="1" customWidth="1"/>
    <col min="9238" max="9472" width="9.140625" style="1"/>
    <col min="9473" max="9473" width="6.7109375" style="1" customWidth="1"/>
    <col min="9474" max="9474" width="38.140625" style="1" customWidth="1"/>
    <col min="9475" max="9475" width="18.140625" style="1" customWidth="1"/>
    <col min="9476" max="9476" width="4.85546875" style="1" customWidth="1"/>
    <col min="9477" max="9477" width="4.5703125" style="1" customWidth="1"/>
    <col min="9478" max="9478" width="8.140625" style="1" customWidth="1"/>
    <col min="9479" max="9479" width="6.28515625" style="1" customWidth="1"/>
    <col min="9480" max="9480" width="6.5703125" style="1" customWidth="1"/>
    <col min="9481" max="9481" width="3.7109375" style="1" customWidth="1"/>
    <col min="9482" max="9482" width="5.140625" style="1" customWidth="1"/>
    <col min="9483" max="9483" width="5" style="1" customWidth="1"/>
    <col min="9484" max="9484" width="4.85546875" style="1" customWidth="1"/>
    <col min="9485" max="9485" width="5.5703125" style="1" customWidth="1"/>
    <col min="9486" max="9486" width="5" style="1" customWidth="1"/>
    <col min="9487" max="9489" width="5.140625" style="1" customWidth="1"/>
    <col min="9490" max="9490" width="4.85546875" style="1" customWidth="1"/>
    <col min="9491" max="9491" width="5.28515625" style="1" customWidth="1"/>
    <col min="9492" max="9492" width="5" style="1" customWidth="1"/>
    <col min="9493" max="9493" width="5.28515625" style="1" customWidth="1"/>
    <col min="9494" max="9728" width="9.140625" style="1"/>
    <col min="9729" max="9729" width="6.7109375" style="1" customWidth="1"/>
    <col min="9730" max="9730" width="38.140625" style="1" customWidth="1"/>
    <col min="9731" max="9731" width="18.140625" style="1" customWidth="1"/>
    <col min="9732" max="9732" width="4.85546875" style="1" customWidth="1"/>
    <col min="9733" max="9733" width="4.5703125" style="1" customWidth="1"/>
    <col min="9734" max="9734" width="8.140625" style="1" customWidth="1"/>
    <col min="9735" max="9735" width="6.28515625" style="1" customWidth="1"/>
    <col min="9736" max="9736" width="6.5703125" style="1" customWidth="1"/>
    <col min="9737" max="9737" width="3.7109375" style="1" customWidth="1"/>
    <col min="9738" max="9738" width="5.140625" style="1" customWidth="1"/>
    <col min="9739" max="9739" width="5" style="1" customWidth="1"/>
    <col min="9740" max="9740" width="4.85546875" style="1" customWidth="1"/>
    <col min="9741" max="9741" width="5.5703125" style="1" customWidth="1"/>
    <col min="9742" max="9742" width="5" style="1" customWidth="1"/>
    <col min="9743" max="9745" width="5.140625" style="1" customWidth="1"/>
    <col min="9746" max="9746" width="4.85546875" style="1" customWidth="1"/>
    <col min="9747" max="9747" width="5.28515625" style="1" customWidth="1"/>
    <col min="9748" max="9748" width="5" style="1" customWidth="1"/>
    <col min="9749" max="9749" width="5.28515625" style="1" customWidth="1"/>
    <col min="9750" max="9984" width="9.140625" style="1"/>
    <col min="9985" max="9985" width="6.7109375" style="1" customWidth="1"/>
    <col min="9986" max="9986" width="38.140625" style="1" customWidth="1"/>
    <col min="9987" max="9987" width="18.140625" style="1" customWidth="1"/>
    <col min="9988" max="9988" width="4.85546875" style="1" customWidth="1"/>
    <col min="9989" max="9989" width="4.5703125" style="1" customWidth="1"/>
    <col min="9990" max="9990" width="8.140625" style="1" customWidth="1"/>
    <col min="9991" max="9991" width="6.28515625" style="1" customWidth="1"/>
    <col min="9992" max="9992" width="6.5703125" style="1" customWidth="1"/>
    <col min="9993" max="9993" width="3.7109375" style="1" customWidth="1"/>
    <col min="9994" max="9994" width="5.140625" style="1" customWidth="1"/>
    <col min="9995" max="9995" width="5" style="1" customWidth="1"/>
    <col min="9996" max="9996" width="4.85546875" style="1" customWidth="1"/>
    <col min="9997" max="9997" width="5.5703125" style="1" customWidth="1"/>
    <col min="9998" max="9998" width="5" style="1" customWidth="1"/>
    <col min="9999" max="10001" width="5.140625" style="1" customWidth="1"/>
    <col min="10002" max="10002" width="4.85546875" style="1" customWidth="1"/>
    <col min="10003" max="10003" width="5.28515625" style="1" customWidth="1"/>
    <col min="10004" max="10004" width="5" style="1" customWidth="1"/>
    <col min="10005" max="10005" width="5.28515625" style="1" customWidth="1"/>
    <col min="10006" max="10240" width="9.140625" style="1"/>
    <col min="10241" max="10241" width="6.7109375" style="1" customWidth="1"/>
    <col min="10242" max="10242" width="38.140625" style="1" customWidth="1"/>
    <col min="10243" max="10243" width="18.140625" style="1" customWidth="1"/>
    <col min="10244" max="10244" width="4.85546875" style="1" customWidth="1"/>
    <col min="10245" max="10245" width="4.5703125" style="1" customWidth="1"/>
    <col min="10246" max="10246" width="8.140625" style="1" customWidth="1"/>
    <col min="10247" max="10247" width="6.28515625" style="1" customWidth="1"/>
    <col min="10248" max="10248" width="6.5703125" style="1" customWidth="1"/>
    <col min="10249" max="10249" width="3.7109375" style="1" customWidth="1"/>
    <col min="10250" max="10250" width="5.140625" style="1" customWidth="1"/>
    <col min="10251" max="10251" width="5" style="1" customWidth="1"/>
    <col min="10252" max="10252" width="4.85546875" style="1" customWidth="1"/>
    <col min="10253" max="10253" width="5.5703125" style="1" customWidth="1"/>
    <col min="10254" max="10254" width="5" style="1" customWidth="1"/>
    <col min="10255" max="10257" width="5.140625" style="1" customWidth="1"/>
    <col min="10258" max="10258" width="4.85546875" style="1" customWidth="1"/>
    <col min="10259" max="10259" width="5.28515625" style="1" customWidth="1"/>
    <col min="10260" max="10260" width="5" style="1" customWidth="1"/>
    <col min="10261" max="10261" width="5.28515625" style="1" customWidth="1"/>
    <col min="10262" max="10496" width="9.140625" style="1"/>
    <col min="10497" max="10497" width="6.7109375" style="1" customWidth="1"/>
    <col min="10498" max="10498" width="38.140625" style="1" customWidth="1"/>
    <col min="10499" max="10499" width="18.140625" style="1" customWidth="1"/>
    <col min="10500" max="10500" width="4.85546875" style="1" customWidth="1"/>
    <col min="10501" max="10501" width="4.5703125" style="1" customWidth="1"/>
    <col min="10502" max="10502" width="8.140625" style="1" customWidth="1"/>
    <col min="10503" max="10503" width="6.28515625" style="1" customWidth="1"/>
    <col min="10504" max="10504" width="6.5703125" style="1" customWidth="1"/>
    <col min="10505" max="10505" width="3.7109375" style="1" customWidth="1"/>
    <col min="10506" max="10506" width="5.140625" style="1" customWidth="1"/>
    <col min="10507" max="10507" width="5" style="1" customWidth="1"/>
    <col min="10508" max="10508" width="4.85546875" style="1" customWidth="1"/>
    <col min="10509" max="10509" width="5.5703125" style="1" customWidth="1"/>
    <col min="10510" max="10510" width="5" style="1" customWidth="1"/>
    <col min="10511" max="10513" width="5.140625" style="1" customWidth="1"/>
    <col min="10514" max="10514" width="4.85546875" style="1" customWidth="1"/>
    <col min="10515" max="10515" width="5.28515625" style="1" customWidth="1"/>
    <col min="10516" max="10516" width="5" style="1" customWidth="1"/>
    <col min="10517" max="10517" width="5.28515625" style="1" customWidth="1"/>
    <col min="10518" max="10752" width="9.140625" style="1"/>
    <col min="10753" max="10753" width="6.7109375" style="1" customWidth="1"/>
    <col min="10754" max="10754" width="38.140625" style="1" customWidth="1"/>
    <col min="10755" max="10755" width="18.140625" style="1" customWidth="1"/>
    <col min="10756" max="10756" width="4.85546875" style="1" customWidth="1"/>
    <col min="10757" max="10757" width="4.5703125" style="1" customWidth="1"/>
    <col min="10758" max="10758" width="8.140625" style="1" customWidth="1"/>
    <col min="10759" max="10759" width="6.28515625" style="1" customWidth="1"/>
    <col min="10760" max="10760" width="6.5703125" style="1" customWidth="1"/>
    <col min="10761" max="10761" width="3.7109375" style="1" customWidth="1"/>
    <col min="10762" max="10762" width="5.140625" style="1" customWidth="1"/>
    <col min="10763" max="10763" width="5" style="1" customWidth="1"/>
    <col min="10764" max="10764" width="4.85546875" style="1" customWidth="1"/>
    <col min="10765" max="10765" width="5.5703125" style="1" customWidth="1"/>
    <col min="10766" max="10766" width="5" style="1" customWidth="1"/>
    <col min="10767" max="10769" width="5.140625" style="1" customWidth="1"/>
    <col min="10770" max="10770" width="4.85546875" style="1" customWidth="1"/>
    <col min="10771" max="10771" width="5.28515625" style="1" customWidth="1"/>
    <col min="10772" max="10772" width="5" style="1" customWidth="1"/>
    <col min="10773" max="10773" width="5.28515625" style="1" customWidth="1"/>
    <col min="10774" max="11008" width="9.140625" style="1"/>
    <col min="11009" max="11009" width="6.7109375" style="1" customWidth="1"/>
    <col min="11010" max="11010" width="38.140625" style="1" customWidth="1"/>
    <col min="11011" max="11011" width="18.140625" style="1" customWidth="1"/>
    <col min="11012" max="11012" width="4.85546875" style="1" customWidth="1"/>
    <col min="11013" max="11013" width="4.5703125" style="1" customWidth="1"/>
    <col min="11014" max="11014" width="8.140625" style="1" customWidth="1"/>
    <col min="11015" max="11015" width="6.28515625" style="1" customWidth="1"/>
    <col min="11016" max="11016" width="6.5703125" style="1" customWidth="1"/>
    <col min="11017" max="11017" width="3.7109375" style="1" customWidth="1"/>
    <col min="11018" max="11018" width="5.140625" style="1" customWidth="1"/>
    <col min="11019" max="11019" width="5" style="1" customWidth="1"/>
    <col min="11020" max="11020" width="4.85546875" style="1" customWidth="1"/>
    <col min="11021" max="11021" width="5.5703125" style="1" customWidth="1"/>
    <col min="11022" max="11022" width="5" style="1" customWidth="1"/>
    <col min="11023" max="11025" width="5.140625" style="1" customWidth="1"/>
    <col min="11026" max="11026" width="4.85546875" style="1" customWidth="1"/>
    <col min="11027" max="11027" width="5.28515625" style="1" customWidth="1"/>
    <col min="11028" max="11028" width="5" style="1" customWidth="1"/>
    <col min="11029" max="11029" width="5.28515625" style="1" customWidth="1"/>
    <col min="11030" max="11264" width="9.140625" style="1"/>
    <col min="11265" max="11265" width="6.7109375" style="1" customWidth="1"/>
    <col min="11266" max="11266" width="38.140625" style="1" customWidth="1"/>
    <col min="11267" max="11267" width="18.140625" style="1" customWidth="1"/>
    <col min="11268" max="11268" width="4.85546875" style="1" customWidth="1"/>
    <col min="11269" max="11269" width="4.5703125" style="1" customWidth="1"/>
    <col min="11270" max="11270" width="8.140625" style="1" customWidth="1"/>
    <col min="11271" max="11271" width="6.28515625" style="1" customWidth="1"/>
    <col min="11272" max="11272" width="6.5703125" style="1" customWidth="1"/>
    <col min="11273" max="11273" width="3.7109375" style="1" customWidth="1"/>
    <col min="11274" max="11274" width="5.140625" style="1" customWidth="1"/>
    <col min="11275" max="11275" width="5" style="1" customWidth="1"/>
    <col min="11276" max="11276" width="4.85546875" style="1" customWidth="1"/>
    <col min="11277" max="11277" width="5.5703125" style="1" customWidth="1"/>
    <col min="11278" max="11278" width="5" style="1" customWidth="1"/>
    <col min="11279" max="11281" width="5.140625" style="1" customWidth="1"/>
    <col min="11282" max="11282" width="4.85546875" style="1" customWidth="1"/>
    <col min="11283" max="11283" width="5.28515625" style="1" customWidth="1"/>
    <col min="11284" max="11284" width="5" style="1" customWidth="1"/>
    <col min="11285" max="11285" width="5.28515625" style="1" customWidth="1"/>
    <col min="11286" max="11520" width="9.140625" style="1"/>
    <col min="11521" max="11521" width="6.7109375" style="1" customWidth="1"/>
    <col min="11522" max="11522" width="38.140625" style="1" customWidth="1"/>
    <col min="11523" max="11523" width="18.140625" style="1" customWidth="1"/>
    <col min="11524" max="11524" width="4.85546875" style="1" customWidth="1"/>
    <col min="11525" max="11525" width="4.5703125" style="1" customWidth="1"/>
    <col min="11526" max="11526" width="8.140625" style="1" customWidth="1"/>
    <col min="11527" max="11527" width="6.28515625" style="1" customWidth="1"/>
    <col min="11528" max="11528" width="6.5703125" style="1" customWidth="1"/>
    <col min="11529" max="11529" width="3.7109375" style="1" customWidth="1"/>
    <col min="11530" max="11530" width="5.140625" style="1" customWidth="1"/>
    <col min="11531" max="11531" width="5" style="1" customWidth="1"/>
    <col min="11532" max="11532" width="4.85546875" style="1" customWidth="1"/>
    <col min="11533" max="11533" width="5.5703125" style="1" customWidth="1"/>
    <col min="11534" max="11534" width="5" style="1" customWidth="1"/>
    <col min="11535" max="11537" width="5.140625" style="1" customWidth="1"/>
    <col min="11538" max="11538" width="4.85546875" style="1" customWidth="1"/>
    <col min="11539" max="11539" width="5.28515625" style="1" customWidth="1"/>
    <col min="11540" max="11540" width="5" style="1" customWidth="1"/>
    <col min="11541" max="11541" width="5.28515625" style="1" customWidth="1"/>
    <col min="11542" max="11776" width="9.140625" style="1"/>
    <col min="11777" max="11777" width="6.7109375" style="1" customWidth="1"/>
    <col min="11778" max="11778" width="38.140625" style="1" customWidth="1"/>
    <col min="11779" max="11779" width="18.140625" style="1" customWidth="1"/>
    <col min="11780" max="11780" width="4.85546875" style="1" customWidth="1"/>
    <col min="11781" max="11781" width="4.5703125" style="1" customWidth="1"/>
    <col min="11782" max="11782" width="8.140625" style="1" customWidth="1"/>
    <col min="11783" max="11783" width="6.28515625" style="1" customWidth="1"/>
    <col min="11784" max="11784" width="6.5703125" style="1" customWidth="1"/>
    <col min="11785" max="11785" width="3.7109375" style="1" customWidth="1"/>
    <col min="11786" max="11786" width="5.140625" style="1" customWidth="1"/>
    <col min="11787" max="11787" width="5" style="1" customWidth="1"/>
    <col min="11788" max="11788" width="4.85546875" style="1" customWidth="1"/>
    <col min="11789" max="11789" width="5.5703125" style="1" customWidth="1"/>
    <col min="11790" max="11790" width="5" style="1" customWidth="1"/>
    <col min="11791" max="11793" width="5.140625" style="1" customWidth="1"/>
    <col min="11794" max="11794" width="4.85546875" style="1" customWidth="1"/>
    <col min="11795" max="11795" width="5.28515625" style="1" customWidth="1"/>
    <col min="11796" max="11796" width="5" style="1" customWidth="1"/>
    <col min="11797" max="11797" width="5.28515625" style="1" customWidth="1"/>
    <col min="11798" max="12032" width="9.140625" style="1"/>
    <col min="12033" max="12033" width="6.7109375" style="1" customWidth="1"/>
    <col min="12034" max="12034" width="38.140625" style="1" customWidth="1"/>
    <col min="12035" max="12035" width="18.140625" style="1" customWidth="1"/>
    <col min="12036" max="12036" width="4.85546875" style="1" customWidth="1"/>
    <col min="12037" max="12037" width="4.5703125" style="1" customWidth="1"/>
    <col min="12038" max="12038" width="8.140625" style="1" customWidth="1"/>
    <col min="12039" max="12039" width="6.28515625" style="1" customWidth="1"/>
    <col min="12040" max="12040" width="6.5703125" style="1" customWidth="1"/>
    <col min="12041" max="12041" width="3.7109375" style="1" customWidth="1"/>
    <col min="12042" max="12042" width="5.140625" style="1" customWidth="1"/>
    <col min="12043" max="12043" width="5" style="1" customWidth="1"/>
    <col min="12044" max="12044" width="4.85546875" style="1" customWidth="1"/>
    <col min="12045" max="12045" width="5.5703125" style="1" customWidth="1"/>
    <col min="12046" max="12046" width="5" style="1" customWidth="1"/>
    <col min="12047" max="12049" width="5.140625" style="1" customWidth="1"/>
    <col min="12050" max="12050" width="4.85546875" style="1" customWidth="1"/>
    <col min="12051" max="12051" width="5.28515625" style="1" customWidth="1"/>
    <col min="12052" max="12052" width="5" style="1" customWidth="1"/>
    <col min="12053" max="12053" width="5.28515625" style="1" customWidth="1"/>
    <col min="12054" max="12288" width="9.140625" style="1"/>
    <col min="12289" max="12289" width="6.7109375" style="1" customWidth="1"/>
    <col min="12290" max="12290" width="38.140625" style="1" customWidth="1"/>
    <col min="12291" max="12291" width="18.140625" style="1" customWidth="1"/>
    <col min="12292" max="12292" width="4.85546875" style="1" customWidth="1"/>
    <col min="12293" max="12293" width="4.5703125" style="1" customWidth="1"/>
    <col min="12294" max="12294" width="8.140625" style="1" customWidth="1"/>
    <col min="12295" max="12295" width="6.28515625" style="1" customWidth="1"/>
    <col min="12296" max="12296" width="6.5703125" style="1" customWidth="1"/>
    <col min="12297" max="12297" width="3.7109375" style="1" customWidth="1"/>
    <col min="12298" max="12298" width="5.140625" style="1" customWidth="1"/>
    <col min="12299" max="12299" width="5" style="1" customWidth="1"/>
    <col min="12300" max="12300" width="4.85546875" style="1" customWidth="1"/>
    <col min="12301" max="12301" width="5.5703125" style="1" customWidth="1"/>
    <col min="12302" max="12302" width="5" style="1" customWidth="1"/>
    <col min="12303" max="12305" width="5.140625" style="1" customWidth="1"/>
    <col min="12306" max="12306" width="4.85546875" style="1" customWidth="1"/>
    <col min="12307" max="12307" width="5.28515625" style="1" customWidth="1"/>
    <col min="12308" max="12308" width="5" style="1" customWidth="1"/>
    <col min="12309" max="12309" width="5.28515625" style="1" customWidth="1"/>
    <col min="12310" max="12544" width="9.140625" style="1"/>
    <col min="12545" max="12545" width="6.7109375" style="1" customWidth="1"/>
    <col min="12546" max="12546" width="38.140625" style="1" customWidth="1"/>
    <col min="12547" max="12547" width="18.140625" style="1" customWidth="1"/>
    <col min="12548" max="12548" width="4.85546875" style="1" customWidth="1"/>
    <col min="12549" max="12549" width="4.5703125" style="1" customWidth="1"/>
    <col min="12550" max="12550" width="8.140625" style="1" customWidth="1"/>
    <col min="12551" max="12551" width="6.28515625" style="1" customWidth="1"/>
    <col min="12552" max="12552" width="6.5703125" style="1" customWidth="1"/>
    <col min="12553" max="12553" width="3.7109375" style="1" customWidth="1"/>
    <col min="12554" max="12554" width="5.140625" style="1" customWidth="1"/>
    <col min="12555" max="12555" width="5" style="1" customWidth="1"/>
    <col min="12556" max="12556" width="4.85546875" style="1" customWidth="1"/>
    <col min="12557" max="12557" width="5.5703125" style="1" customWidth="1"/>
    <col min="12558" max="12558" width="5" style="1" customWidth="1"/>
    <col min="12559" max="12561" width="5.140625" style="1" customWidth="1"/>
    <col min="12562" max="12562" width="4.85546875" style="1" customWidth="1"/>
    <col min="12563" max="12563" width="5.28515625" style="1" customWidth="1"/>
    <col min="12564" max="12564" width="5" style="1" customWidth="1"/>
    <col min="12565" max="12565" width="5.28515625" style="1" customWidth="1"/>
    <col min="12566" max="12800" width="9.140625" style="1"/>
    <col min="12801" max="12801" width="6.7109375" style="1" customWidth="1"/>
    <col min="12802" max="12802" width="38.140625" style="1" customWidth="1"/>
    <col min="12803" max="12803" width="18.140625" style="1" customWidth="1"/>
    <col min="12804" max="12804" width="4.85546875" style="1" customWidth="1"/>
    <col min="12805" max="12805" width="4.5703125" style="1" customWidth="1"/>
    <col min="12806" max="12806" width="8.140625" style="1" customWidth="1"/>
    <col min="12807" max="12807" width="6.28515625" style="1" customWidth="1"/>
    <col min="12808" max="12808" width="6.5703125" style="1" customWidth="1"/>
    <col min="12809" max="12809" width="3.7109375" style="1" customWidth="1"/>
    <col min="12810" max="12810" width="5.140625" style="1" customWidth="1"/>
    <col min="12811" max="12811" width="5" style="1" customWidth="1"/>
    <col min="12812" max="12812" width="4.85546875" style="1" customWidth="1"/>
    <col min="12813" max="12813" width="5.5703125" style="1" customWidth="1"/>
    <col min="12814" max="12814" width="5" style="1" customWidth="1"/>
    <col min="12815" max="12817" width="5.140625" style="1" customWidth="1"/>
    <col min="12818" max="12818" width="4.85546875" style="1" customWidth="1"/>
    <col min="12819" max="12819" width="5.28515625" style="1" customWidth="1"/>
    <col min="12820" max="12820" width="5" style="1" customWidth="1"/>
    <col min="12821" max="12821" width="5.28515625" style="1" customWidth="1"/>
    <col min="12822" max="13056" width="9.140625" style="1"/>
    <col min="13057" max="13057" width="6.7109375" style="1" customWidth="1"/>
    <col min="13058" max="13058" width="38.140625" style="1" customWidth="1"/>
    <col min="13059" max="13059" width="18.140625" style="1" customWidth="1"/>
    <col min="13060" max="13060" width="4.85546875" style="1" customWidth="1"/>
    <col min="13061" max="13061" width="4.5703125" style="1" customWidth="1"/>
    <col min="13062" max="13062" width="8.140625" style="1" customWidth="1"/>
    <col min="13063" max="13063" width="6.28515625" style="1" customWidth="1"/>
    <col min="13064" max="13064" width="6.5703125" style="1" customWidth="1"/>
    <col min="13065" max="13065" width="3.7109375" style="1" customWidth="1"/>
    <col min="13066" max="13066" width="5.140625" style="1" customWidth="1"/>
    <col min="13067" max="13067" width="5" style="1" customWidth="1"/>
    <col min="13068" max="13068" width="4.85546875" style="1" customWidth="1"/>
    <col min="13069" max="13069" width="5.5703125" style="1" customWidth="1"/>
    <col min="13070" max="13070" width="5" style="1" customWidth="1"/>
    <col min="13071" max="13073" width="5.140625" style="1" customWidth="1"/>
    <col min="13074" max="13074" width="4.85546875" style="1" customWidth="1"/>
    <col min="13075" max="13075" width="5.28515625" style="1" customWidth="1"/>
    <col min="13076" max="13076" width="5" style="1" customWidth="1"/>
    <col min="13077" max="13077" width="5.28515625" style="1" customWidth="1"/>
    <col min="13078" max="13312" width="9.140625" style="1"/>
    <col min="13313" max="13313" width="6.7109375" style="1" customWidth="1"/>
    <col min="13314" max="13314" width="38.140625" style="1" customWidth="1"/>
    <col min="13315" max="13315" width="18.140625" style="1" customWidth="1"/>
    <col min="13316" max="13316" width="4.85546875" style="1" customWidth="1"/>
    <col min="13317" max="13317" width="4.5703125" style="1" customWidth="1"/>
    <col min="13318" max="13318" width="8.140625" style="1" customWidth="1"/>
    <col min="13319" max="13319" width="6.28515625" style="1" customWidth="1"/>
    <col min="13320" max="13320" width="6.5703125" style="1" customWidth="1"/>
    <col min="13321" max="13321" width="3.7109375" style="1" customWidth="1"/>
    <col min="13322" max="13322" width="5.140625" style="1" customWidth="1"/>
    <col min="13323" max="13323" width="5" style="1" customWidth="1"/>
    <col min="13324" max="13324" width="4.85546875" style="1" customWidth="1"/>
    <col min="13325" max="13325" width="5.5703125" style="1" customWidth="1"/>
    <col min="13326" max="13326" width="5" style="1" customWidth="1"/>
    <col min="13327" max="13329" width="5.140625" style="1" customWidth="1"/>
    <col min="13330" max="13330" width="4.85546875" style="1" customWidth="1"/>
    <col min="13331" max="13331" width="5.28515625" style="1" customWidth="1"/>
    <col min="13332" max="13332" width="5" style="1" customWidth="1"/>
    <col min="13333" max="13333" width="5.28515625" style="1" customWidth="1"/>
    <col min="13334" max="13568" width="9.140625" style="1"/>
    <col min="13569" max="13569" width="6.7109375" style="1" customWidth="1"/>
    <col min="13570" max="13570" width="38.140625" style="1" customWidth="1"/>
    <col min="13571" max="13571" width="18.140625" style="1" customWidth="1"/>
    <col min="13572" max="13572" width="4.85546875" style="1" customWidth="1"/>
    <col min="13573" max="13573" width="4.5703125" style="1" customWidth="1"/>
    <col min="13574" max="13574" width="8.140625" style="1" customWidth="1"/>
    <col min="13575" max="13575" width="6.28515625" style="1" customWidth="1"/>
    <col min="13576" max="13576" width="6.5703125" style="1" customWidth="1"/>
    <col min="13577" max="13577" width="3.7109375" style="1" customWidth="1"/>
    <col min="13578" max="13578" width="5.140625" style="1" customWidth="1"/>
    <col min="13579" max="13579" width="5" style="1" customWidth="1"/>
    <col min="13580" max="13580" width="4.85546875" style="1" customWidth="1"/>
    <col min="13581" max="13581" width="5.5703125" style="1" customWidth="1"/>
    <col min="13582" max="13582" width="5" style="1" customWidth="1"/>
    <col min="13583" max="13585" width="5.140625" style="1" customWidth="1"/>
    <col min="13586" max="13586" width="4.85546875" style="1" customWidth="1"/>
    <col min="13587" max="13587" width="5.28515625" style="1" customWidth="1"/>
    <col min="13588" max="13588" width="5" style="1" customWidth="1"/>
    <col min="13589" max="13589" width="5.28515625" style="1" customWidth="1"/>
    <col min="13590" max="13824" width="9.140625" style="1"/>
    <col min="13825" max="13825" width="6.7109375" style="1" customWidth="1"/>
    <col min="13826" max="13826" width="38.140625" style="1" customWidth="1"/>
    <col min="13827" max="13827" width="18.140625" style="1" customWidth="1"/>
    <col min="13828" max="13828" width="4.85546875" style="1" customWidth="1"/>
    <col min="13829" max="13829" width="4.5703125" style="1" customWidth="1"/>
    <col min="13830" max="13830" width="8.140625" style="1" customWidth="1"/>
    <col min="13831" max="13831" width="6.28515625" style="1" customWidth="1"/>
    <col min="13832" max="13832" width="6.5703125" style="1" customWidth="1"/>
    <col min="13833" max="13833" width="3.7109375" style="1" customWidth="1"/>
    <col min="13834" max="13834" width="5.140625" style="1" customWidth="1"/>
    <col min="13835" max="13835" width="5" style="1" customWidth="1"/>
    <col min="13836" max="13836" width="4.85546875" style="1" customWidth="1"/>
    <col min="13837" max="13837" width="5.5703125" style="1" customWidth="1"/>
    <col min="13838" max="13838" width="5" style="1" customWidth="1"/>
    <col min="13839" max="13841" width="5.140625" style="1" customWidth="1"/>
    <col min="13842" max="13842" width="4.85546875" style="1" customWidth="1"/>
    <col min="13843" max="13843" width="5.28515625" style="1" customWidth="1"/>
    <col min="13844" max="13844" width="5" style="1" customWidth="1"/>
    <col min="13845" max="13845" width="5.28515625" style="1" customWidth="1"/>
    <col min="13846" max="14080" width="9.140625" style="1"/>
    <col min="14081" max="14081" width="6.7109375" style="1" customWidth="1"/>
    <col min="14082" max="14082" width="38.140625" style="1" customWidth="1"/>
    <col min="14083" max="14083" width="18.140625" style="1" customWidth="1"/>
    <col min="14084" max="14084" width="4.85546875" style="1" customWidth="1"/>
    <col min="14085" max="14085" width="4.5703125" style="1" customWidth="1"/>
    <col min="14086" max="14086" width="8.140625" style="1" customWidth="1"/>
    <col min="14087" max="14087" width="6.28515625" style="1" customWidth="1"/>
    <col min="14088" max="14088" width="6.5703125" style="1" customWidth="1"/>
    <col min="14089" max="14089" width="3.7109375" style="1" customWidth="1"/>
    <col min="14090" max="14090" width="5.140625" style="1" customWidth="1"/>
    <col min="14091" max="14091" width="5" style="1" customWidth="1"/>
    <col min="14092" max="14092" width="4.85546875" style="1" customWidth="1"/>
    <col min="14093" max="14093" width="5.5703125" style="1" customWidth="1"/>
    <col min="14094" max="14094" width="5" style="1" customWidth="1"/>
    <col min="14095" max="14097" width="5.140625" style="1" customWidth="1"/>
    <col min="14098" max="14098" width="4.85546875" style="1" customWidth="1"/>
    <col min="14099" max="14099" width="5.28515625" style="1" customWidth="1"/>
    <col min="14100" max="14100" width="5" style="1" customWidth="1"/>
    <col min="14101" max="14101" width="5.28515625" style="1" customWidth="1"/>
    <col min="14102" max="14336" width="9.140625" style="1"/>
    <col min="14337" max="14337" width="6.7109375" style="1" customWidth="1"/>
    <col min="14338" max="14338" width="38.140625" style="1" customWidth="1"/>
    <col min="14339" max="14339" width="18.140625" style="1" customWidth="1"/>
    <col min="14340" max="14340" width="4.85546875" style="1" customWidth="1"/>
    <col min="14341" max="14341" width="4.5703125" style="1" customWidth="1"/>
    <col min="14342" max="14342" width="8.140625" style="1" customWidth="1"/>
    <col min="14343" max="14343" width="6.28515625" style="1" customWidth="1"/>
    <col min="14344" max="14344" width="6.5703125" style="1" customWidth="1"/>
    <col min="14345" max="14345" width="3.7109375" style="1" customWidth="1"/>
    <col min="14346" max="14346" width="5.140625" style="1" customWidth="1"/>
    <col min="14347" max="14347" width="5" style="1" customWidth="1"/>
    <col min="14348" max="14348" width="4.85546875" style="1" customWidth="1"/>
    <col min="14349" max="14349" width="5.5703125" style="1" customWidth="1"/>
    <col min="14350" max="14350" width="5" style="1" customWidth="1"/>
    <col min="14351" max="14353" width="5.140625" style="1" customWidth="1"/>
    <col min="14354" max="14354" width="4.85546875" style="1" customWidth="1"/>
    <col min="14355" max="14355" width="5.28515625" style="1" customWidth="1"/>
    <col min="14356" max="14356" width="5" style="1" customWidth="1"/>
    <col min="14357" max="14357" width="5.28515625" style="1" customWidth="1"/>
    <col min="14358" max="14592" width="9.140625" style="1"/>
    <col min="14593" max="14593" width="6.7109375" style="1" customWidth="1"/>
    <col min="14594" max="14594" width="38.140625" style="1" customWidth="1"/>
    <col min="14595" max="14595" width="18.140625" style="1" customWidth="1"/>
    <col min="14596" max="14596" width="4.85546875" style="1" customWidth="1"/>
    <col min="14597" max="14597" width="4.5703125" style="1" customWidth="1"/>
    <col min="14598" max="14598" width="8.140625" style="1" customWidth="1"/>
    <col min="14599" max="14599" width="6.28515625" style="1" customWidth="1"/>
    <col min="14600" max="14600" width="6.5703125" style="1" customWidth="1"/>
    <col min="14601" max="14601" width="3.7109375" style="1" customWidth="1"/>
    <col min="14602" max="14602" width="5.140625" style="1" customWidth="1"/>
    <col min="14603" max="14603" width="5" style="1" customWidth="1"/>
    <col min="14604" max="14604" width="4.85546875" style="1" customWidth="1"/>
    <col min="14605" max="14605" width="5.5703125" style="1" customWidth="1"/>
    <col min="14606" max="14606" width="5" style="1" customWidth="1"/>
    <col min="14607" max="14609" width="5.140625" style="1" customWidth="1"/>
    <col min="14610" max="14610" width="4.85546875" style="1" customWidth="1"/>
    <col min="14611" max="14611" width="5.28515625" style="1" customWidth="1"/>
    <col min="14612" max="14612" width="5" style="1" customWidth="1"/>
    <col min="14613" max="14613" width="5.28515625" style="1" customWidth="1"/>
    <col min="14614" max="14848" width="9.140625" style="1"/>
    <col min="14849" max="14849" width="6.7109375" style="1" customWidth="1"/>
    <col min="14850" max="14850" width="38.140625" style="1" customWidth="1"/>
    <col min="14851" max="14851" width="18.140625" style="1" customWidth="1"/>
    <col min="14852" max="14852" width="4.85546875" style="1" customWidth="1"/>
    <col min="14853" max="14853" width="4.5703125" style="1" customWidth="1"/>
    <col min="14854" max="14854" width="8.140625" style="1" customWidth="1"/>
    <col min="14855" max="14855" width="6.28515625" style="1" customWidth="1"/>
    <col min="14856" max="14856" width="6.5703125" style="1" customWidth="1"/>
    <col min="14857" max="14857" width="3.7109375" style="1" customWidth="1"/>
    <col min="14858" max="14858" width="5.140625" style="1" customWidth="1"/>
    <col min="14859" max="14859" width="5" style="1" customWidth="1"/>
    <col min="14860" max="14860" width="4.85546875" style="1" customWidth="1"/>
    <col min="14861" max="14861" width="5.5703125" style="1" customWidth="1"/>
    <col min="14862" max="14862" width="5" style="1" customWidth="1"/>
    <col min="14863" max="14865" width="5.140625" style="1" customWidth="1"/>
    <col min="14866" max="14866" width="4.85546875" style="1" customWidth="1"/>
    <col min="14867" max="14867" width="5.28515625" style="1" customWidth="1"/>
    <col min="14868" max="14868" width="5" style="1" customWidth="1"/>
    <col min="14869" max="14869" width="5.28515625" style="1" customWidth="1"/>
    <col min="14870" max="15104" width="9.140625" style="1"/>
    <col min="15105" max="15105" width="6.7109375" style="1" customWidth="1"/>
    <col min="15106" max="15106" width="38.140625" style="1" customWidth="1"/>
    <col min="15107" max="15107" width="18.140625" style="1" customWidth="1"/>
    <col min="15108" max="15108" width="4.85546875" style="1" customWidth="1"/>
    <col min="15109" max="15109" width="4.5703125" style="1" customWidth="1"/>
    <col min="15110" max="15110" width="8.140625" style="1" customWidth="1"/>
    <col min="15111" max="15111" width="6.28515625" style="1" customWidth="1"/>
    <col min="15112" max="15112" width="6.5703125" style="1" customWidth="1"/>
    <col min="15113" max="15113" width="3.7109375" style="1" customWidth="1"/>
    <col min="15114" max="15114" width="5.140625" style="1" customWidth="1"/>
    <col min="15115" max="15115" width="5" style="1" customWidth="1"/>
    <col min="15116" max="15116" width="4.85546875" style="1" customWidth="1"/>
    <col min="15117" max="15117" width="5.5703125" style="1" customWidth="1"/>
    <col min="15118" max="15118" width="5" style="1" customWidth="1"/>
    <col min="15119" max="15121" width="5.140625" style="1" customWidth="1"/>
    <col min="15122" max="15122" width="4.85546875" style="1" customWidth="1"/>
    <col min="15123" max="15123" width="5.28515625" style="1" customWidth="1"/>
    <col min="15124" max="15124" width="5" style="1" customWidth="1"/>
    <col min="15125" max="15125" width="5.28515625" style="1" customWidth="1"/>
    <col min="15126" max="15360" width="9.140625" style="1"/>
    <col min="15361" max="15361" width="6.7109375" style="1" customWidth="1"/>
    <col min="15362" max="15362" width="38.140625" style="1" customWidth="1"/>
    <col min="15363" max="15363" width="18.140625" style="1" customWidth="1"/>
    <col min="15364" max="15364" width="4.85546875" style="1" customWidth="1"/>
    <col min="15365" max="15365" width="4.5703125" style="1" customWidth="1"/>
    <col min="15366" max="15366" width="8.140625" style="1" customWidth="1"/>
    <col min="15367" max="15367" width="6.28515625" style="1" customWidth="1"/>
    <col min="15368" max="15368" width="6.5703125" style="1" customWidth="1"/>
    <col min="15369" max="15369" width="3.7109375" style="1" customWidth="1"/>
    <col min="15370" max="15370" width="5.140625" style="1" customWidth="1"/>
    <col min="15371" max="15371" width="5" style="1" customWidth="1"/>
    <col min="15372" max="15372" width="4.85546875" style="1" customWidth="1"/>
    <col min="15373" max="15373" width="5.5703125" style="1" customWidth="1"/>
    <col min="15374" max="15374" width="5" style="1" customWidth="1"/>
    <col min="15375" max="15377" width="5.140625" style="1" customWidth="1"/>
    <col min="15378" max="15378" width="4.85546875" style="1" customWidth="1"/>
    <col min="15379" max="15379" width="5.28515625" style="1" customWidth="1"/>
    <col min="15380" max="15380" width="5" style="1" customWidth="1"/>
    <col min="15381" max="15381" width="5.28515625" style="1" customWidth="1"/>
    <col min="15382" max="15616" width="9.140625" style="1"/>
    <col min="15617" max="15617" width="6.7109375" style="1" customWidth="1"/>
    <col min="15618" max="15618" width="38.140625" style="1" customWidth="1"/>
    <col min="15619" max="15619" width="18.140625" style="1" customWidth="1"/>
    <col min="15620" max="15620" width="4.85546875" style="1" customWidth="1"/>
    <col min="15621" max="15621" width="4.5703125" style="1" customWidth="1"/>
    <col min="15622" max="15622" width="8.140625" style="1" customWidth="1"/>
    <col min="15623" max="15623" width="6.28515625" style="1" customWidth="1"/>
    <col min="15624" max="15624" width="6.5703125" style="1" customWidth="1"/>
    <col min="15625" max="15625" width="3.7109375" style="1" customWidth="1"/>
    <col min="15626" max="15626" width="5.140625" style="1" customWidth="1"/>
    <col min="15627" max="15627" width="5" style="1" customWidth="1"/>
    <col min="15628" max="15628" width="4.85546875" style="1" customWidth="1"/>
    <col min="15629" max="15629" width="5.5703125" style="1" customWidth="1"/>
    <col min="15630" max="15630" width="5" style="1" customWidth="1"/>
    <col min="15631" max="15633" width="5.140625" style="1" customWidth="1"/>
    <col min="15634" max="15634" width="4.85546875" style="1" customWidth="1"/>
    <col min="15635" max="15635" width="5.28515625" style="1" customWidth="1"/>
    <col min="15636" max="15636" width="5" style="1" customWidth="1"/>
    <col min="15637" max="15637" width="5.28515625" style="1" customWidth="1"/>
    <col min="15638" max="15872" width="9.140625" style="1"/>
    <col min="15873" max="15873" width="6.7109375" style="1" customWidth="1"/>
    <col min="15874" max="15874" width="38.140625" style="1" customWidth="1"/>
    <col min="15875" max="15875" width="18.140625" style="1" customWidth="1"/>
    <col min="15876" max="15876" width="4.85546875" style="1" customWidth="1"/>
    <col min="15877" max="15877" width="4.5703125" style="1" customWidth="1"/>
    <col min="15878" max="15878" width="8.140625" style="1" customWidth="1"/>
    <col min="15879" max="15879" width="6.28515625" style="1" customWidth="1"/>
    <col min="15880" max="15880" width="6.5703125" style="1" customWidth="1"/>
    <col min="15881" max="15881" width="3.7109375" style="1" customWidth="1"/>
    <col min="15882" max="15882" width="5.140625" style="1" customWidth="1"/>
    <col min="15883" max="15883" width="5" style="1" customWidth="1"/>
    <col min="15884" max="15884" width="4.85546875" style="1" customWidth="1"/>
    <col min="15885" max="15885" width="5.5703125" style="1" customWidth="1"/>
    <col min="15886" max="15886" width="5" style="1" customWidth="1"/>
    <col min="15887" max="15889" width="5.140625" style="1" customWidth="1"/>
    <col min="15890" max="15890" width="4.85546875" style="1" customWidth="1"/>
    <col min="15891" max="15891" width="5.28515625" style="1" customWidth="1"/>
    <col min="15892" max="15892" width="5" style="1" customWidth="1"/>
    <col min="15893" max="15893" width="5.28515625" style="1" customWidth="1"/>
    <col min="15894" max="16128" width="9.140625" style="1"/>
    <col min="16129" max="16129" width="6.7109375" style="1" customWidth="1"/>
    <col min="16130" max="16130" width="38.140625" style="1" customWidth="1"/>
    <col min="16131" max="16131" width="18.140625" style="1" customWidth="1"/>
    <col min="16132" max="16132" width="4.85546875" style="1" customWidth="1"/>
    <col min="16133" max="16133" width="4.5703125" style="1" customWidth="1"/>
    <col min="16134" max="16134" width="8.140625" style="1" customWidth="1"/>
    <col min="16135" max="16135" width="6.28515625" style="1" customWidth="1"/>
    <col min="16136" max="16136" width="6.5703125" style="1" customWidth="1"/>
    <col min="16137" max="16137" width="3.7109375" style="1" customWidth="1"/>
    <col min="16138" max="16138" width="5.140625" style="1" customWidth="1"/>
    <col min="16139" max="16139" width="5" style="1" customWidth="1"/>
    <col min="16140" max="16140" width="4.85546875" style="1" customWidth="1"/>
    <col min="16141" max="16141" width="5.5703125" style="1" customWidth="1"/>
    <col min="16142" max="16142" width="5" style="1" customWidth="1"/>
    <col min="16143" max="16145" width="5.140625" style="1" customWidth="1"/>
    <col min="16146" max="16146" width="4.85546875" style="1" customWidth="1"/>
    <col min="16147" max="16147" width="5.28515625" style="1" customWidth="1"/>
    <col min="16148" max="16148" width="5" style="1" customWidth="1"/>
    <col min="16149" max="16149" width="5.28515625" style="1" customWidth="1"/>
    <col min="16150" max="16384" width="9.140625" style="1"/>
  </cols>
  <sheetData>
    <row r="1" spans="1:21" ht="18.75" customHeight="1" x14ac:dyDescent="0.25">
      <c r="A1" s="258" t="s">
        <v>112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</row>
    <row r="2" spans="1:21" ht="18.75" customHeight="1" x14ac:dyDescent="0.25">
      <c r="A2" s="167" t="s">
        <v>0</v>
      </c>
      <c r="B2" s="167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</row>
    <row r="3" spans="1:21" ht="18.75" customHeight="1" x14ac:dyDescent="0.25">
      <c r="A3" s="167" t="s">
        <v>1</v>
      </c>
      <c r="B3" s="167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</row>
    <row r="4" spans="1:21" ht="18.75" customHeight="1" x14ac:dyDescent="0.25">
      <c r="A4" s="167" t="s">
        <v>2</v>
      </c>
      <c r="B4" s="167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</row>
    <row r="5" spans="1:21" ht="18.75" customHeight="1" x14ac:dyDescent="0.25">
      <c r="A5" s="169" t="s">
        <v>3</v>
      </c>
      <c r="B5" s="169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</row>
    <row r="6" spans="1:21" ht="18.75" customHeight="1" x14ac:dyDescent="0.25">
      <c r="A6" s="167" t="s">
        <v>176</v>
      </c>
      <c r="B6" s="167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</row>
    <row r="7" spans="1:21" ht="20.100000000000001" customHeight="1" thickBot="1" x14ac:dyDescent="0.3">
      <c r="A7" s="169" t="s">
        <v>113</v>
      </c>
      <c r="B7" s="169"/>
      <c r="C7" s="169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1"/>
      <c r="Q7" s="170"/>
      <c r="R7" s="171"/>
      <c r="S7" s="170"/>
      <c r="T7" s="171"/>
      <c r="U7" s="170"/>
    </row>
    <row r="8" spans="1:21" ht="12.95" customHeight="1" thickTop="1" thickBot="1" x14ac:dyDescent="0.3">
      <c r="A8" s="172"/>
      <c r="B8" s="170"/>
      <c r="C8" s="173"/>
      <c r="D8" s="170"/>
      <c r="E8" s="174"/>
      <c r="F8" s="259" t="s">
        <v>4</v>
      </c>
      <c r="G8" s="260"/>
      <c r="H8" s="260"/>
      <c r="I8" s="260"/>
      <c r="J8" s="260"/>
      <c r="K8" s="260"/>
      <c r="L8" s="260"/>
      <c r="M8" s="261"/>
      <c r="N8" s="265" t="s">
        <v>5</v>
      </c>
      <c r="O8" s="266"/>
      <c r="P8" s="266"/>
      <c r="Q8" s="266"/>
      <c r="R8" s="265" t="s">
        <v>6</v>
      </c>
      <c r="S8" s="266"/>
      <c r="T8" s="266"/>
      <c r="U8" s="266"/>
    </row>
    <row r="9" spans="1:21" ht="16.5" customHeight="1" thickTop="1" thickBot="1" x14ac:dyDescent="0.3">
      <c r="A9" s="172"/>
      <c r="B9" s="170"/>
      <c r="C9" s="173"/>
      <c r="D9" s="170"/>
      <c r="E9" s="174"/>
      <c r="F9" s="262"/>
      <c r="G9" s="263"/>
      <c r="H9" s="263"/>
      <c r="I9" s="263"/>
      <c r="J9" s="263"/>
      <c r="K9" s="263"/>
      <c r="L9" s="263"/>
      <c r="M9" s="264"/>
      <c r="N9" s="175" t="s">
        <v>7</v>
      </c>
      <c r="O9" s="175"/>
      <c r="P9" s="176" t="s">
        <v>8</v>
      </c>
      <c r="Q9" s="176"/>
      <c r="R9" s="175" t="s">
        <v>9</v>
      </c>
      <c r="S9" s="175"/>
      <c r="T9" s="176" t="s">
        <v>10</v>
      </c>
      <c r="U9" s="176"/>
    </row>
    <row r="10" spans="1:21" s="4" customFormat="1" ht="182.25" customHeight="1" thickTop="1" thickBot="1" x14ac:dyDescent="0.3">
      <c r="A10" s="177" t="s">
        <v>11</v>
      </c>
      <c r="B10" s="178" t="s">
        <v>12</v>
      </c>
      <c r="C10" s="179" t="s">
        <v>13</v>
      </c>
      <c r="D10" s="180" t="s">
        <v>14</v>
      </c>
      <c r="E10" s="180" t="s">
        <v>15</v>
      </c>
      <c r="F10" s="181" t="s">
        <v>16</v>
      </c>
      <c r="G10" s="182" t="s">
        <v>149</v>
      </c>
      <c r="H10" s="183" t="s">
        <v>150</v>
      </c>
      <c r="I10" s="184" t="s">
        <v>151</v>
      </c>
      <c r="J10" s="184" t="s">
        <v>152</v>
      </c>
      <c r="K10" s="184" t="s">
        <v>153</v>
      </c>
      <c r="L10" s="185" t="s">
        <v>154</v>
      </c>
      <c r="M10" s="186" t="s">
        <v>155</v>
      </c>
      <c r="N10" s="182" t="s">
        <v>17</v>
      </c>
      <c r="O10" s="187" t="s">
        <v>18</v>
      </c>
      <c r="P10" s="188" t="s">
        <v>17</v>
      </c>
      <c r="Q10" s="189" t="s">
        <v>18</v>
      </c>
      <c r="R10" s="182" t="s">
        <v>17</v>
      </c>
      <c r="S10" s="187" t="s">
        <v>18</v>
      </c>
      <c r="T10" s="190" t="s">
        <v>17</v>
      </c>
      <c r="U10" s="191" t="s">
        <v>18</v>
      </c>
    </row>
    <row r="11" spans="1:21" s="5" customFormat="1" ht="16.5" thickTop="1" thickBot="1" x14ac:dyDescent="0.3">
      <c r="A11" s="192">
        <v>1</v>
      </c>
      <c r="B11" s="192">
        <v>2</v>
      </c>
      <c r="C11" s="192">
        <v>3</v>
      </c>
      <c r="D11" s="192">
        <v>4</v>
      </c>
      <c r="E11" s="192">
        <v>5</v>
      </c>
      <c r="F11" s="192">
        <v>6</v>
      </c>
      <c r="G11" s="192">
        <v>7</v>
      </c>
      <c r="H11" s="193">
        <v>8</v>
      </c>
      <c r="I11" s="192">
        <v>9</v>
      </c>
      <c r="J11" s="192">
        <v>10</v>
      </c>
      <c r="K11" s="192">
        <v>11</v>
      </c>
      <c r="L11" s="192">
        <v>12</v>
      </c>
      <c r="M11" s="192">
        <v>13</v>
      </c>
      <c r="N11" s="194">
        <v>14</v>
      </c>
      <c r="O11" s="195">
        <v>15</v>
      </c>
      <c r="P11" s="196">
        <v>16</v>
      </c>
      <c r="Q11" s="197">
        <v>17</v>
      </c>
      <c r="R11" s="194">
        <v>18</v>
      </c>
      <c r="S11" s="195">
        <v>19</v>
      </c>
      <c r="T11" s="196">
        <v>20</v>
      </c>
      <c r="U11" s="197">
        <v>21</v>
      </c>
    </row>
    <row r="12" spans="1:21" s="6" customFormat="1" ht="17.100000000000001" customHeight="1" thickTop="1" thickBot="1" x14ac:dyDescent="0.3">
      <c r="A12" s="256" t="s">
        <v>114</v>
      </c>
      <c r="B12" s="257"/>
      <c r="C12" s="257"/>
      <c r="D12" s="257"/>
      <c r="E12" s="257"/>
      <c r="F12" s="257"/>
      <c r="G12" s="257"/>
      <c r="H12" s="257"/>
      <c r="I12" s="257"/>
      <c r="J12" s="257"/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</row>
    <row r="13" spans="1:21" ht="17.100000000000001" customHeight="1" thickTop="1" thickBot="1" x14ac:dyDescent="0.3">
      <c r="A13" s="127"/>
      <c r="B13" s="198" t="s">
        <v>19</v>
      </c>
      <c r="C13" s="199" t="s">
        <v>20</v>
      </c>
      <c r="D13" s="100" t="s">
        <v>21</v>
      </c>
      <c r="E13" s="200"/>
      <c r="F13" s="101">
        <f t="shared" ref="F13:F18" si="0">SUM(G13:M13)</f>
        <v>60</v>
      </c>
      <c r="G13" s="201">
        <v>30</v>
      </c>
      <c r="H13" s="202">
        <v>30</v>
      </c>
      <c r="I13" s="203"/>
      <c r="J13" s="204"/>
      <c r="K13" s="204"/>
      <c r="L13" s="204"/>
      <c r="M13" s="204"/>
      <c r="N13" s="201">
        <v>30</v>
      </c>
      <c r="O13" s="205">
        <v>30</v>
      </c>
      <c r="P13" s="206"/>
      <c r="Q13" s="207"/>
      <c r="R13" s="201"/>
      <c r="S13" s="205"/>
      <c r="T13" s="206"/>
      <c r="U13" s="207"/>
    </row>
    <row r="14" spans="1:21" ht="17.100000000000001" customHeight="1" thickTop="1" thickBot="1" x14ac:dyDescent="0.3">
      <c r="A14" s="89"/>
      <c r="B14" s="157" t="s">
        <v>22</v>
      </c>
      <c r="C14" s="208" t="s">
        <v>23</v>
      </c>
      <c r="D14" s="63"/>
      <c r="E14" s="64" t="s">
        <v>21</v>
      </c>
      <c r="F14" s="101">
        <f t="shared" si="0"/>
        <v>30</v>
      </c>
      <c r="G14" s="118">
        <v>15</v>
      </c>
      <c r="H14" s="159">
        <v>15</v>
      </c>
      <c r="I14" s="209"/>
      <c r="J14" s="134"/>
      <c r="K14" s="134"/>
      <c r="L14" s="134"/>
      <c r="M14" s="134"/>
      <c r="N14" s="118">
        <v>15</v>
      </c>
      <c r="O14" s="119">
        <v>15</v>
      </c>
      <c r="P14" s="160"/>
      <c r="Q14" s="161"/>
      <c r="R14" s="118"/>
      <c r="S14" s="119"/>
      <c r="T14" s="160"/>
      <c r="U14" s="161"/>
    </row>
    <row r="15" spans="1:21" ht="17.100000000000001" customHeight="1" thickTop="1" thickBot="1" x14ac:dyDescent="0.3">
      <c r="A15" s="89"/>
      <c r="B15" s="210" t="s">
        <v>24</v>
      </c>
      <c r="C15" s="211" t="s">
        <v>25</v>
      </c>
      <c r="D15" s="212" t="s">
        <v>26</v>
      </c>
      <c r="E15" s="213"/>
      <c r="F15" s="101">
        <f t="shared" si="0"/>
        <v>60</v>
      </c>
      <c r="G15" s="214">
        <v>30</v>
      </c>
      <c r="H15" s="215">
        <v>30</v>
      </c>
      <c r="I15" s="134"/>
      <c r="J15" s="216"/>
      <c r="K15" s="216"/>
      <c r="L15" s="216"/>
      <c r="M15" s="216"/>
      <c r="N15" s="214"/>
      <c r="O15" s="217"/>
      <c r="P15" s="218">
        <v>30</v>
      </c>
      <c r="Q15" s="219">
        <v>30</v>
      </c>
      <c r="R15" s="214"/>
      <c r="S15" s="217"/>
      <c r="T15" s="218"/>
      <c r="U15" s="219"/>
    </row>
    <row r="16" spans="1:21" ht="17.100000000000001" customHeight="1" thickTop="1" thickBot="1" x14ac:dyDescent="0.3">
      <c r="A16" s="89"/>
      <c r="B16" s="210" t="s">
        <v>27</v>
      </c>
      <c r="C16" s="211" t="s">
        <v>28</v>
      </c>
      <c r="D16" s="212" t="s">
        <v>26</v>
      </c>
      <c r="E16" s="213"/>
      <c r="F16" s="101">
        <f t="shared" si="0"/>
        <v>60</v>
      </c>
      <c r="G16" s="214">
        <v>30</v>
      </c>
      <c r="H16" s="215">
        <v>30</v>
      </c>
      <c r="I16" s="134"/>
      <c r="J16" s="216"/>
      <c r="K16" s="216"/>
      <c r="L16" s="216"/>
      <c r="M16" s="216"/>
      <c r="N16" s="214"/>
      <c r="O16" s="217"/>
      <c r="P16" s="218">
        <v>30</v>
      </c>
      <c r="Q16" s="219">
        <v>30</v>
      </c>
      <c r="R16" s="214"/>
      <c r="S16" s="217"/>
      <c r="T16" s="218"/>
      <c r="U16" s="219"/>
    </row>
    <row r="17" spans="1:29" ht="17.100000000000001" customHeight="1" thickTop="1" thickBot="1" x14ac:dyDescent="0.3">
      <c r="A17" s="89"/>
      <c r="B17" s="210" t="s">
        <v>29</v>
      </c>
      <c r="C17" s="211" t="s">
        <v>30</v>
      </c>
      <c r="D17" s="212"/>
      <c r="E17" s="213" t="s">
        <v>31</v>
      </c>
      <c r="F17" s="101">
        <f t="shared" si="0"/>
        <v>45</v>
      </c>
      <c r="G17" s="214">
        <v>15</v>
      </c>
      <c r="H17" s="215"/>
      <c r="I17" s="216"/>
      <c r="J17" s="216">
        <v>30</v>
      </c>
      <c r="K17" s="216"/>
      <c r="L17" s="216"/>
      <c r="M17" s="216"/>
      <c r="N17" s="214"/>
      <c r="O17" s="217"/>
      <c r="P17" s="218"/>
      <c r="Q17" s="219"/>
      <c r="R17" s="214">
        <v>15</v>
      </c>
      <c r="S17" s="217">
        <v>30</v>
      </c>
      <c r="T17" s="218"/>
      <c r="U17" s="219"/>
    </row>
    <row r="18" spans="1:29" ht="28.5" customHeight="1" thickTop="1" thickBot="1" x14ac:dyDescent="0.3">
      <c r="A18" s="89"/>
      <c r="B18" s="220" t="s">
        <v>32</v>
      </c>
      <c r="C18" s="211"/>
      <c r="D18" s="212"/>
      <c r="E18" s="213" t="s">
        <v>33</v>
      </c>
      <c r="F18" s="101">
        <f t="shared" si="0"/>
        <v>15</v>
      </c>
      <c r="G18" s="214">
        <v>15</v>
      </c>
      <c r="H18" s="215"/>
      <c r="I18" s="216"/>
      <c r="J18" s="216"/>
      <c r="K18" s="216"/>
      <c r="L18" s="216"/>
      <c r="M18" s="216"/>
      <c r="N18" s="214"/>
      <c r="O18" s="217"/>
      <c r="P18" s="218"/>
      <c r="Q18" s="219"/>
      <c r="R18" s="214"/>
      <c r="S18" s="217"/>
      <c r="T18" s="218">
        <v>15</v>
      </c>
      <c r="U18" s="219"/>
    </row>
    <row r="19" spans="1:29" ht="17.100000000000001" customHeight="1" thickTop="1" thickBot="1" x14ac:dyDescent="0.3">
      <c r="A19" s="89"/>
      <c r="B19" s="210"/>
      <c r="C19" s="211"/>
      <c r="D19" s="212"/>
      <c r="E19" s="213"/>
      <c r="F19" s="101"/>
      <c r="G19" s="214"/>
      <c r="H19" s="215"/>
      <c r="I19" s="221"/>
      <c r="J19" s="216"/>
      <c r="K19" s="216"/>
      <c r="L19" s="216"/>
      <c r="M19" s="216"/>
      <c r="N19" s="214"/>
      <c r="O19" s="217"/>
      <c r="P19" s="218"/>
      <c r="Q19" s="219"/>
      <c r="R19" s="214"/>
      <c r="S19" s="217"/>
      <c r="T19" s="218"/>
      <c r="U19" s="219"/>
    </row>
    <row r="20" spans="1:29" s="6" customFormat="1" ht="17.100000000000001" customHeight="1" thickTop="1" thickBot="1" x14ac:dyDescent="0.3">
      <c r="A20" s="149" t="s">
        <v>16</v>
      </c>
      <c r="B20" s="150"/>
      <c r="C20" s="97"/>
      <c r="D20" s="98"/>
      <c r="E20" s="98"/>
      <c r="F20" s="99">
        <f t="shared" ref="F20:U20" si="1">SUM(F13:F19)</f>
        <v>270</v>
      </c>
      <c r="G20" s="151">
        <f t="shared" si="1"/>
        <v>135</v>
      </c>
      <c r="H20" s="152">
        <f t="shared" si="1"/>
        <v>105</v>
      </c>
      <c r="I20" s="153">
        <f t="shared" si="1"/>
        <v>0</v>
      </c>
      <c r="J20" s="153">
        <f t="shared" si="1"/>
        <v>30</v>
      </c>
      <c r="K20" s="153">
        <f t="shared" si="1"/>
        <v>0</v>
      </c>
      <c r="L20" s="153">
        <f t="shared" si="1"/>
        <v>0</v>
      </c>
      <c r="M20" s="154">
        <f t="shared" si="1"/>
        <v>0</v>
      </c>
      <c r="N20" s="151">
        <f t="shared" si="1"/>
        <v>45</v>
      </c>
      <c r="O20" s="154">
        <f t="shared" si="1"/>
        <v>45</v>
      </c>
      <c r="P20" s="155">
        <f t="shared" si="1"/>
        <v>60</v>
      </c>
      <c r="Q20" s="156">
        <f t="shared" si="1"/>
        <v>60</v>
      </c>
      <c r="R20" s="151">
        <f t="shared" si="1"/>
        <v>15</v>
      </c>
      <c r="S20" s="222">
        <f t="shared" si="1"/>
        <v>30</v>
      </c>
      <c r="T20" s="155">
        <f t="shared" si="1"/>
        <v>15</v>
      </c>
      <c r="U20" s="156">
        <f t="shared" si="1"/>
        <v>0</v>
      </c>
    </row>
    <row r="21" spans="1:29" ht="17.100000000000001" customHeight="1" thickTop="1" thickBot="1" x14ac:dyDescent="0.3">
      <c r="A21" s="256" t="s">
        <v>115</v>
      </c>
      <c r="B21" s="257"/>
      <c r="C21" s="257"/>
      <c r="D21" s="257"/>
      <c r="E21" s="257"/>
      <c r="F21" s="257"/>
      <c r="G21" s="257"/>
      <c r="H21" s="257"/>
      <c r="I21" s="257"/>
      <c r="J21" s="257"/>
      <c r="K21" s="257"/>
      <c r="L21" s="257"/>
      <c r="M21" s="257"/>
      <c r="N21" s="257"/>
      <c r="O21" s="257"/>
      <c r="P21" s="257"/>
      <c r="Q21" s="257"/>
      <c r="R21" s="257"/>
      <c r="S21" s="257"/>
      <c r="T21" s="257"/>
      <c r="U21" s="257"/>
    </row>
    <row r="22" spans="1:29" ht="17.100000000000001" customHeight="1" thickTop="1" x14ac:dyDescent="0.25">
      <c r="A22" s="127"/>
      <c r="B22" s="223" t="s">
        <v>34</v>
      </c>
      <c r="C22" s="199" t="s">
        <v>35</v>
      </c>
      <c r="D22" s="100"/>
      <c r="E22" s="100" t="s">
        <v>21</v>
      </c>
      <c r="F22" s="101">
        <f>SUM(G22:M22)</f>
        <v>30</v>
      </c>
      <c r="G22" s="201"/>
      <c r="H22" s="202"/>
      <c r="I22" s="204"/>
      <c r="J22" s="204"/>
      <c r="K22" s="204">
        <v>30</v>
      </c>
      <c r="L22" s="204"/>
      <c r="M22" s="204"/>
      <c r="N22" s="201"/>
      <c r="O22" s="205">
        <v>30</v>
      </c>
      <c r="P22" s="206"/>
      <c r="Q22" s="207"/>
      <c r="R22" s="201"/>
      <c r="S22" s="205"/>
      <c r="T22" s="206"/>
      <c r="U22" s="207"/>
    </row>
    <row r="23" spans="1:29" ht="17.100000000000001" customHeight="1" x14ac:dyDescent="0.25">
      <c r="A23" s="89"/>
      <c r="B23" s="224" t="s">
        <v>36</v>
      </c>
      <c r="C23" s="225" t="s">
        <v>37</v>
      </c>
      <c r="D23" s="63"/>
      <c r="E23" s="63" t="s">
        <v>26</v>
      </c>
      <c r="F23" s="65">
        <f>SUM(G23:M23)</f>
        <v>30</v>
      </c>
      <c r="G23" s="118"/>
      <c r="H23" s="159"/>
      <c r="I23" s="209">
        <v>30</v>
      </c>
      <c r="J23" s="134"/>
      <c r="K23" s="134"/>
      <c r="L23" s="134"/>
      <c r="M23" s="134"/>
      <c r="N23" s="118"/>
      <c r="O23" s="119"/>
      <c r="P23" s="160"/>
      <c r="Q23" s="161">
        <v>30</v>
      </c>
      <c r="R23" s="118"/>
      <c r="S23" s="119"/>
      <c r="T23" s="160"/>
      <c r="U23" s="161"/>
    </row>
    <row r="24" spans="1:29" ht="17.100000000000001" customHeight="1" thickBot="1" x14ac:dyDescent="0.3">
      <c r="A24" s="22"/>
      <c r="B24" s="12"/>
      <c r="C24" s="9"/>
      <c r="D24" s="10"/>
      <c r="E24" s="10"/>
      <c r="F24" s="13"/>
      <c r="G24" s="11"/>
      <c r="H24" s="23"/>
      <c r="I24" s="24"/>
      <c r="J24" s="25"/>
      <c r="K24" s="25"/>
      <c r="L24" s="25"/>
      <c r="M24" s="25"/>
      <c r="N24" s="11"/>
      <c r="O24" s="26"/>
      <c r="P24" s="27"/>
      <c r="Q24" s="28"/>
      <c r="R24" s="11"/>
      <c r="S24" s="26"/>
      <c r="T24" s="27"/>
      <c r="U24" s="28"/>
      <c r="W24" s="14"/>
      <c r="X24" s="14"/>
      <c r="Y24" s="14"/>
      <c r="Z24" s="14"/>
      <c r="AA24" s="14"/>
      <c r="AB24" s="14"/>
      <c r="AC24" s="14"/>
    </row>
    <row r="25" spans="1:29" ht="17.100000000000001" hidden="1" customHeight="1" x14ac:dyDescent="0.25">
      <c r="A25" s="30"/>
      <c r="B25" s="31"/>
      <c r="C25" s="32"/>
      <c r="D25" s="33"/>
      <c r="E25" s="33"/>
      <c r="F25" s="34"/>
      <c r="G25" s="35"/>
      <c r="H25" s="36"/>
      <c r="I25" s="29"/>
      <c r="J25" s="29"/>
      <c r="K25" s="29"/>
      <c r="L25" s="29"/>
      <c r="M25" s="29"/>
      <c r="N25" s="35"/>
      <c r="O25" s="37"/>
      <c r="P25" s="38"/>
      <c r="Q25" s="39"/>
      <c r="R25" s="35"/>
      <c r="S25" s="37"/>
      <c r="T25" s="38"/>
      <c r="U25" s="39"/>
      <c r="W25" s="14"/>
      <c r="X25" s="14"/>
      <c r="Y25" s="14"/>
      <c r="Z25" s="14"/>
      <c r="AA25" s="14"/>
      <c r="AB25" s="14"/>
      <c r="AC25" s="14"/>
    </row>
    <row r="26" spans="1:29" s="6" customFormat="1" ht="17.100000000000001" customHeight="1" thickTop="1" thickBot="1" x14ac:dyDescent="0.3">
      <c r="A26" s="267" t="s">
        <v>16</v>
      </c>
      <c r="B26" s="268"/>
      <c r="C26" s="226"/>
      <c r="D26" s="227"/>
      <c r="E26" s="227"/>
      <c r="F26" s="99">
        <f t="shared" ref="F26:U26" si="2">SUM(F22:F25)</f>
        <v>60</v>
      </c>
      <c r="G26" s="228">
        <f t="shared" si="2"/>
        <v>0</v>
      </c>
      <c r="H26" s="229">
        <f t="shared" si="2"/>
        <v>0</v>
      </c>
      <c r="I26" s="230">
        <f t="shared" si="2"/>
        <v>30</v>
      </c>
      <c r="J26" s="230">
        <f t="shared" si="2"/>
        <v>0</v>
      </c>
      <c r="K26" s="230">
        <f t="shared" si="2"/>
        <v>30</v>
      </c>
      <c r="L26" s="230">
        <f t="shared" si="2"/>
        <v>0</v>
      </c>
      <c r="M26" s="230">
        <f t="shared" si="2"/>
        <v>0</v>
      </c>
      <c r="N26" s="228">
        <f t="shared" si="2"/>
        <v>0</v>
      </c>
      <c r="O26" s="231">
        <f t="shared" si="2"/>
        <v>30</v>
      </c>
      <c r="P26" s="232">
        <f t="shared" si="2"/>
        <v>0</v>
      </c>
      <c r="Q26" s="233">
        <f t="shared" si="2"/>
        <v>30</v>
      </c>
      <c r="R26" s="228">
        <f t="shared" si="2"/>
        <v>0</v>
      </c>
      <c r="S26" s="234">
        <f t="shared" si="2"/>
        <v>0</v>
      </c>
      <c r="T26" s="232">
        <f t="shared" si="2"/>
        <v>0</v>
      </c>
      <c r="U26" s="233">
        <f t="shared" si="2"/>
        <v>0</v>
      </c>
      <c r="W26" s="15"/>
      <c r="X26" s="15"/>
      <c r="Y26" s="15"/>
      <c r="Z26" s="15"/>
      <c r="AA26" s="15"/>
      <c r="AB26" s="15"/>
      <c r="AC26" s="15"/>
    </row>
    <row r="27" spans="1:29" ht="17.100000000000001" customHeight="1" thickTop="1" thickBot="1" x14ac:dyDescent="0.3">
      <c r="A27" s="256" t="s">
        <v>116</v>
      </c>
      <c r="B27" s="257"/>
      <c r="C27" s="257"/>
      <c r="D27" s="257"/>
      <c r="E27" s="257"/>
      <c r="F27" s="257"/>
      <c r="G27" s="257"/>
      <c r="H27" s="257"/>
      <c r="I27" s="257"/>
      <c r="J27" s="257"/>
      <c r="K27" s="257"/>
      <c r="L27" s="257"/>
      <c r="M27" s="257"/>
      <c r="N27" s="257"/>
      <c r="O27" s="257"/>
      <c r="P27" s="257"/>
      <c r="Q27" s="257"/>
      <c r="R27" s="257"/>
      <c r="S27" s="257"/>
      <c r="T27" s="257"/>
      <c r="U27" s="257"/>
      <c r="W27" s="15"/>
      <c r="X27" s="15"/>
      <c r="Y27" s="15"/>
      <c r="Z27" s="15"/>
      <c r="AA27" s="15"/>
      <c r="AB27" s="15"/>
      <c r="AC27" s="14"/>
    </row>
    <row r="28" spans="1:29" ht="17.100000000000001" customHeight="1" thickTop="1" x14ac:dyDescent="0.25">
      <c r="A28" s="60"/>
      <c r="B28" s="157" t="s">
        <v>38</v>
      </c>
      <c r="C28" s="208" t="s">
        <v>39</v>
      </c>
      <c r="D28" s="63"/>
      <c r="E28" s="63" t="s">
        <v>26</v>
      </c>
      <c r="F28" s="133">
        <f>SUM(G28:M28)</f>
        <v>15</v>
      </c>
      <c r="G28" s="118">
        <v>15</v>
      </c>
      <c r="H28" s="159"/>
      <c r="I28" s="134"/>
      <c r="J28" s="134"/>
      <c r="K28" s="235"/>
      <c r="L28" s="235"/>
      <c r="M28" s="119"/>
      <c r="N28" s="236"/>
      <c r="O28" s="135"/>
      <c r="P28" s="160">
        <v>15</v>
      </c>
      <c r="Q28" s="161"/>
      <c r="R28" s="118"/>
      <c r="S28" s="119"/>
      <c r="T28" s="160"/>
      <c r="U28" s="161"/>
      <c r="W28" s="14"/>
      <c r="X28" s="14"/>
      <c r="Y28" s="14"/>
      <c r="Z28" s="14"/>
      <c r="AA28" s="14"/>
      <c r="AB28" s="14"/>
      <c r="AC28" s="14"/>
    </row>
    <row r="29" spans="1:29" ht="17.100000000000001" customHeight="1" thickBot="1" x14ac:dyDescent="0.2">
      <c r="A29" s="89"/>
      <c r="B29" s="237" t="s">
        <v>40</v>
      </c>
      <c r="C29" s="158"/>
      <c r="D29" s="63"/>
      <c r="E29" s="238" t="s">
        <v>26</v>
      </c>
      <c r="F29" s="133">
        <f>SUM(G29:M29)</f>
        <v>60</v>
      </c>
      <c r="G29" s="236">
        <v>30</v>
      </c>
      <c r="H29" s="159">
        <v>30</v>
      </c>
      <c r="I29" s="134"/>
      <c r="J29" s="134"/>
      <c r="K29" s="235"/>
      <c r="L29" s="235"/>
      <c r="M29" s="217"/>
      <c r="N29" s="236"/>
      <c r="O29" s="239"/>
      <c r="P29" s="160">
        <v>30</v>
      </c>
      <c r="Q29" s="161">
        <v>30</v>
      </c>
      <c r="R29" s="236"/>
      <c r="S29" s="240"/>
      <c r="T29" s="160"/>
      <c r="U29" s="161"/>
    </row>
    <row r="30" spans="1:29" s="6" customFormat="1" ht="17.100000000000001" customHeight="1" thickTop="1" thickBot="1" x14ac:dyDescent="0.3">
      <c r="A30" s="267" t="s">
        <v>16</v>
      </c>
      <c r="B30" s="268"/>
      <c r="C30" s="97"/>
      <c r="D30" s="98"/>
      <c r="E30" s="98"/>
      <c r="F30" s="99">
        <f t="shared" ref="F30:U30" si="3">SUM(F28:F29)</f>
        <v>75</v>
      </c>
      <c r="G30" s="151">
        <f t="shared" si="3"/>
        <v>45</v>
      </c>
      <c r="H30" s="152">
        <f t="shared" si="3"/>
        <v>30</v>
      </c>
      <c r="I30" s="153">
        <f t="shared" si="3"/>
        <v>0</v>
      </c>
      <c r="J30" s="153">
        <f t="shared" si="3"/>
        <v>0</v>
      </c>
      <c r="K30" s="153">
        <f t="shared" si="3"/>
        <v>0</v>
      </c>
      <c r="L30" s="153">
        <f t="shared" si="3"/>
        <v>0</v>
      </c>
      <c r="M30" s="154">
        <f t="shared" si="3"/>
        <v>0</v>
      </c>
      <c r="N30" s="151">
        <f t="shared" si="3"/>
        <v>0</v>
      </c>
      <c r="O30" s="154">
        <f t="shared" si="3"/>
        <v>0</v>
      </c>
      <c r="P30" s="155">
        <f t="shared" si="3"/>
        <v>45</v>
      </c>
      <c r="Q30" s="156">
        <f t="shared" si="3"/>
        <v>30</v>
      </c>
      <c r="R30" s="151">
        <f t="shared" si="3"/>
        <v>0</v>
      </c>
      <c r="S30" s="154">
        <f t="shared" si="3"/>
        <v>0</v>
      </c>
      <c r="T30" s="155">
        <f t="shared" si="3"/>
        <v>0</v>
      </c>
      <c r="U30" s="156">
        <f t="shared" si="3"/>
        <v>0</v>
      </c>
    </row>
    <row r="31" spans="1:29" ht="17.100000000000001" customHeight="1" thickTop="1" x14ac:dyDescent="0.25">
      <c r="A31" s="269" t="s">
        <v>117</v>
      </c>
      <c r="B31" s="270"/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</row>
    <row r="32" spans="1:29" ht="17.100000000000001" customHeight="1" thickBot="1" x14ac:dyDescent="0.3">
      <c r="A32" s="271" t="s">
        <v>118</v>
      </c>
      <c r="B32" s="272"/>
      <c r="C32" s="272"/>
      <c r="D32" s="272"/>
      <c r="E32" s="272"/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2"/>
    </row>
    <row r="33" spans="1:21" ht="17.100000000000001" customHeight="1" thickTop="1" thickBot="1" x14ac:dyDescent="0.3">
      <c r="A33" s="127"/>
      <c r="B33" s="198" t="s">
        <v>41</v>
      </c>
      <c r="C33" s="208" t="s">
        <v>42</v>
      </c>
      <c r="D33" s="100" t="s">
        <v>21</v>
      </c>
      <c r="E33" s="100"/>
      <c r="F33" s="101">
        <f>SUM(G33:M33)</f>
        <v>60</v>
      </c>
      <c r="G33" s="201">
        <v>30</v>
      </c>
      <c r="H33" s="202">
        <v>30</v>
      </c>
      <c r="I33" s="204"/>
      <c r="J33" s="204"/>
      <c r="K33" s="204"/>
      <c r="L33" s="204"/>
      <c r="M33" s="204"/>
      <c r="N33" s="201">
        <v>30</v>
      </c>
      <c r="O33" s="205">
        <v>30</v>
      </c>
      <c r="P33" s="206"/>
      <c r="Q33" s="207"/>
      <c r="R33" s="201"/>
      <c r="S33" s="241"/>
      <c r="T33" s="206"/>
      <c r="U33" s="207"/>
    </row>
    <row r="34" spans="1:21" ht="17.100000000000001" customHeight="1" thickTop="1" thickBot="1" x14ac:dyDescent="0.3">
      <c r="A34" s="89"/>
      <c r="B34" s="157" t="s">
        <v>43</v>
      </c>
      <c r="C34" s="208" t="s">
        <v>44</v>
      </c>
      <c r="D34" s="63" t="s">
        <v>21</v>
      </c>
      <c r="E34" s="63"/>
      <c r="F34" s="101">
        <f t="shared" ref="F34:F44" si="4">SUM(G34:M34)</f>
        <v>60</v>
      </c>
      <c r="G34" s="118">
        <v>30</v>
      </c>
      <c r="H34" s="159">
        <v>30</v>
      </c>
      <c r="I34" s="134"/>
      <c r="J34" s="134"/>
      <c r="K34" s="134"/>
      <c r="L34" s="134"/>
      <c r="M34" s="134"/>
      <c r="N34" s="118">
        <v>30</v>
      </c>
      <c r="O34" s="119">
        <v>30</v>
      </c>
      <c r="P34" s="160"/>
      <c r="Q34" s="161"/>
      <c r="R34" s="118"/>
      <c r="S34" s="135"/>
      <c r="T34" s="160"/>
      <c r="U34" s="161"/>
    </row>
    <row r="35" spans="1:21" ht="17.100000000000001" customHeight="1" thickTop="1" thickBot="1" x14ac:dyDescent="0.3">
      <c r="A35" s="89"/>
      <c r="B35" s="157" t="s">
        <v>159</v>
      </c>
      <c r="C35" s="208" t="s">
        <v>45</v>
      </c>
      <c r="D35" s="63"/>
      <c r="E35" s="63" t="s">
        <v>21</v>
      </c>
      <c r="F35" s="101">
        <f t="shared" si="4"/>
        <v>30</v>
      </c>
      <c r="G35" s="118"/>
      <c r="H35" s="159"/>
      <c r="I35" s="134"/>
      <c r="J35" s="134"/>
      <c r="K35" s="134"/>
      <c r="L35" s="134">
        <v>30</v>
      </c>
      <c r="M35" s="134"/>
      <c r="N35" s="118"/>
      <c r="O35" s="119">
        <v>30</v>
      </c>
      <c r="P35" s="160"/>
      <c r="Q35" s="161"/>
      <c r="R35" s="118"/>
      <c r="S35" s="135"/>
      <c r="T35" s="160"/>
      <c r="U35" s="161"/>
    </row>
    <row r="36" spans="1:21" ht="17.100000000000001" customHeight="1" thickTop="1" thickBot="1" x14ac:dyDescent="0.3">
      <c r="A36" s="89"/>
      <c r="B36" s="157" t="s">
        <v>46</v>
      </c>
      <c r="C36" s="208" t="s">
        <v>47</v>
      </c>
      <c r="D36" s="63"/>
      <c r="E36" s="63" t="s">
        <v>26</v>
      </c>
      <c r="F36" s="101">
        <f t="shared" si="4"/>
        <v>30</v>
      </c>
      <c r="G36" s="118"/>
      <c r="H36" s="67"/>
      <c r="I36" s="134"/>
      <c r="J36" s="134"/>
      <c r="K36" s="134"/>
      <c r="L36" s="134">
        <v>30</v>
      </c>
      <c r="M36" s="134"/>
      <c r="N36" s="118"/>
      <c r="O36" s="119"/>
      <c r="P36" s="160"/>
      <c r="Q36" s="161">
        <v>30</v>
      </c>
      <c r="R36" s="118"/>
      <c r="S36" s="135"/>
      <c r="T36" s="160"/>
      <c r="U36" s="161"/>
    </row>
    <row r="37" spans="1:21" ht="17.100000000000001" customHeight="1" thickTop="1" thickBot="1" x14ac:dyDescent="0.3">
      <c r="A37" s="89"/>
      <c r="B37" s="157" t="s">
        <v>48</v>
      </c>
      <c r="C37" s="208" t="s">
        <v>49</v>
      </c>
      <c r="D37" s="63" t="s">
        <v>31</v>
      </c>
      <c r="E37" s="63"/>
      <c r="F37" s="101">
        <f t="shared" si="4"/>
        <v>60</v>
      </c>
      <c r="G37" s="118">
        <v>30</v>
      </c>
      <c r="H37" s="159">
        <v>30</v>
      </c>
      <c r="I37" s="134"/>
      <c r="J37" s="134"/>
      <c r="K37" s="134"/>
      <c r="L37" s="134"/>
      <c r="M37" s="134"/>
      <c r="N37" s="118"/>
      <c r="O37" s="119"/>
      <c r="P37" s="160"/>
      <c r="Q37" s="161"/>
      <c r="R37" s="118">
        <v>30</v>
      </c>
      <c r="S37" s="135">
        <v>30</v>
      </c>
      <c r="T37" s="160"/>
      <c r="U37" s="161"/>
    </row>
    <row r="38" spans="1:21" ht="17.100000000000001" customHeight="1" thickTop="1" thickBot="1" x14ac:dyDescent="0.3">
      <c r="A38" s="89"/>
      <c r="B38" s="157" t="s">
        <v>50</v>
      </c>
      <c r="C38" s="208" t="s">
        <v>51</v>
      </c>
      <c r="D38" s="63" t="s">
        <v>31</v>
      </c>
      <c r="E38" s="63"/>
      <c r="F38" s="101">
        <f t="shared" si="4"/>
        <v>60</v>
      </c>
      <c r="G38" s="118">
        <v>30</v>
      </c>
      <c r="H38" s="159">
        <v>30</v>
      </c>
      <c r="I38" s="134"/>
      <c r="J38" s="134"/>
      <c r="K38" s="134"/>
      <c r="L38" s="134"/>
      <c r="M38" s="134"/>
      <c r="N38" s="118"/>
      <c r="O38" s="119"/>
      <c r="P38" s="160"/>
      <c r="Q38" s="161"/>
      <c r="R38" s="118">
        <v>30</v>
      </c>
      <c r="S38" s="135">
        <v>30</v>
      </c>
      <c r="T38" s="160"/>
      <c r="U38" s="161"/>
    </row>
    <row r="39" spans="1:21" ht="17.100000000000001" customHeight="1" thickTop="1" thickBot="1" x14ac:dyDescent="0.3">
      <c r="A39" s="89"/>
      <c r="B39" s="157" t="s">
        <v>160</v>
      </c>
      <c r="C39" s="208" t="s">
        <v>52</v>
      </c>
      <c r="D39" s="63"/>
      <c r="E39" s="63" t="s">
        <v>31</v>
      </c>
      <c r="F39" s="101">
        <f t="shared" si="4"/>
        <v>30</v>
      </c>
      <c r="G39" s="118"/>
      <c r="H39" s="159"/>
      <c r="I39" s="134"/>
      <c r="J39" s="134"/>
      <c r="K39" s="134"/>
      <c r="L39" s="134">
        <v>30</v>
      </c>
      <c r="M39" s="134"/>
      <c r="N39" s="118"/>
      <c r="O39" s="119"/>
      <c r="P39" s="160"/>
      <c r="Q39" s="161"/>
      <c r="R39" s="118"/>
      <c r="S39" s="135">
        <v>30</v>
      </c>
      <c r="T39" s="160"/>
      <c r="U39" s="161"/>
    </row>
    <row r="40" spans="1:21" ht="17.100000000000001" customHeight="1" thickTop="1" thickBot="1" x14ac:dyDescent="0.3">
      <c r="A40" s="123"/>
      <c r="B40" s="157" t="s">
        <v>161</v>
      </c>
      <c r="C40" s="208" t="s">
        <v>53</v>
      </c>
      <c r="D40" s="63"/>
      <c r="E40" s="63" t="s">
        <v>31</v>
      </c>
      <c r="F40" s="101">
        <f t="shared" si="4"/>
        <v>30</v>
      </c>
      <c r="G40" s="118"/>
      <c r="H40" s="159"/>
      <c r="I40" s="134"/>
      <c r="J40" s="134">
        <v>30</v>
      </c>
      <c r="K40" s="134"/>
      <c r="L40" s="134"/>
      <c r="M40" s="134"/>
      <c r="N40" s="118"/>
      <c r="O40" s="119"/>
      <c r="P40" s="160"/>
      <c r="Q40" s="161"/>
      <c r="R40" s="118"/>
      <c r="S40" s="135">
        <v>30</v>
      </c>
      <c r="T40" s="160"/>
      <c r="U40" s="161"/>
    </row>
    <row r="41" spans="1:21" ht="17.100000000000001" customHeight="1" thickTop="1" thickBot="1" x14ac:dyDescent="0.3">
      <c r="A41" s="123"/>
      <c r="B41" s="157" t="s">
        <v>54</v>
      </c>
      <c r="C41" s="208" t="s">
        <v>55</v>
      </c>
      <c r="D41" s="63"/>
      <c r="E41" s="63" t="s">
        <v>33</v>
      </c>
      <c r="F41" s="101">
        <f t="shared" si="4"/>
        <v>60</v>
      </c>
      <c r="G41" s="118">
        <v>30</v>
      </c>
      <c r="H41" s="159">
        <v>30</v>
      </c>
      <c r="I41" s="134"/>
      <c r="J41" s="134"/>
      <c r="K41" s="134"/>
      <c r="L41" s="134"/>
      <c r="M41" s="134"/>
      <c r="N41" s="118"/>
      <c r="O41" s="119"/>
      <c r="P41" s="160"/>
      <c r="Q41" s="161"/>
      <c r="R41" s="118"/>
      <c r="S41" s="135"/>
      <c r="T41" s="160">
        <v>30</v>
      </c>
      <c r="U41" s="161">
        <v>30</v>
      </c>
    </row>
    <row r="42" spans="1:21" ht="17.100000000000001" customHeight="1" thickTop="1" thickBot="1" x14ac:dyDescent="0.3">
      <c r="A42" s="123"/>
      <c r="B42" s="157" t="s">
        <v>56</v>
      </c>
      <c r="C42" s="208" t="s">
        <v>175</v>
      </c>
      <c r="D42" s="63"/>
      <c r="E42" s="63" t="s">
        <v>33</v>
      </c>
      <c r="F42" s="101">
        <f t="shared" si="4"/>
        <v>60</v>
      </c>
      <c r="G42" s="118">
        <v>30</v>
      </c>
      <c r="H42" s="159">
        <v>30</v>
      </c>
      <c r="I42" s="134"/>
      <c r="J42" s="134"/>
      <c r="K42" s="134"/>
      <c r="L42" s="134"/>
      <c r="M42" s="134"/>
      <c r="N42" s="118"/>
      <c r="O42" s="119"/>
      <c r="P42" s="160"/>
      <c r="Q42" s="161"/>
      <c r="R42" s="118"/>
      <c r="S42" s="135"/>
      <c r="T42" s="160">
        <v>30</v>
      </c>
      <c r="U42" s="161">
        <v>30</v>
      </c>
    </row>
    <row r="43" spans="1:21" ht="17.100000000000001" customHeight="1" thickTop="1" thickBot="1" x14ac:dyDescent="0.3">
      <c r="A43" s="123"/>
      <c r="B43" s="157" t="s">
        <v>162</v>
      </c>
      <c r="C43" s="208" t="s">
        <v>57</v>
      </c>
      <c r="D43" s="63"/>
      <c r="E43" s="63" t="s">
        <v>33</v>
      </c>
      <c r="F43" s="101">
        <f t="shared" si="4"/>
        <v>30</v>
      </c>
      <c r="G43" s="118"/>
      <c r="H43" s="159"/>
      <c r="I43" s="134"/>
      <c r="J43" s="134"/>
      <c r="K43" s="134"/>
      <c r="L43" s="134">
        <v>30</v>
      </c>
      <c r="M43" s="134"/>
      <c r="N43" s="118"/>
      <c r="O43" s="119"/>
      <c r="P43" s="160"/>
      <c r="Q43" s="161"/>
      <c r="R43" s="118"/>
      <c r="S43" s="135"/>
      <c r="T43" s="160"/>
      <c r="U43" s="161">
        <v>30</v>
      </c>
    </row>
    <row r="44" spans="1:21" ht="17.100000000000001" customHeight="1" thickTop="1" thickBot="1" x14ac:dyDescent="0.3">
      <c r="A44" s="123"/>
      <c r="B44" s="157" t="s">
        <v>163</v>
      </c>
      <c r="C44" s="208" t="s">
        <v>58</v>
      </c>
      <c r="D44" s="63"/>
      <c r="E44" s="63" t="s">
        <v>33</v>
      </c>
      <c r="F44" s="101">
        <f t="shared" si="4"/>
        <v>30</v>
      </c>
      <c r="G44" s="118"/>
      <c r="H44" s="159"/>
      <c r="I44" s="134"/>
      <c r="J44" s="134">
        <v>30</v>
      </c>
      <c r="K44" s="134"/>
      <c r="L44" s="134"/>
      <c r="M44" s="134"/>
      <c r="N44" s="118"/>
      <c r="O44" s="119"/>
      <c r="P44" s="160"/>
      <c r="Q44" s="161"/>
      <c r="R44" s="118"/>
      <c r="S44" s="135"/>
      <c r="T44" s="160"/>
      <c r="U44" s="161">
        <v>30</v>
      </c>
    </row>
    <row r="45" spans="1:21" ht="17.100000000000001" customHeight="1" thickTop="1" thickBot="1" x14ac:dyDescent="0.3">
      <c r="A45" s="30"/>
      <c r="B45" s="8"/>
      <c r="C45" s="16"/>
      <c r="D45" s="10"/>
      <c r="E45" s="10"/>
      <c r="F45" s="7"/>
      <c r="G45" s="11"/>
      <c r="H45" s="23"/>
      <c r="I45" s="25"/>
      <c r="J45" s="25"/>
      <c r="K45" s="25"/>
      <c r="L45" s="25"/>
      <c r="M45" s="25"/>
      <c r="N45" s="11"/>
      <c r="O45" s="26"/>
      <c r="P45" s="27"/>
      <c r="Q45" s="28"/>
      <c r="R45" s="11"/>
      <c r="S45" s="40"/>
      <c r="T45" s="27"/>
      <c r="U45" s="28"/>
    </row>
    <row r="46" spans="1:21" s="6" customFormat="1" ht="17.100000000000001" customHeight="1" thickTop="1" thickBot="1" x14ac:dyDescent="0.3">
      <c r="A46" s="149" t="s">
        <v>16</v>
      </c>
      <c r="B46" s="150"/>
      <c r="C46" s="97"/>
      <c r="D46" s="98"/>
      <c r="E46" s="98"/>
      <c r="F46" s="99">
        <f t="shared" ref="F46:U46" si="5">SUM(F33:F45)</f>
        <v>540</v>
      </c>
      <c r="G46" s="151">
        <f t="shared" si="5"/>
        <v>180</v>
      </c>
      <c r="H46" s="152">
        <f t="shared" si="5"/>
        <v>180</v>
      </c>
      <c r="I46" s="153">
        <f t="shared" si="5"/>
        <v>0</v>
      </c>
      <c r="J46" s="153">
        <f t="shared" si="5"/>
        <v>60</v>
      </c>
      <c r="K46" s="153">
        <f t="shared" si="5"/>
        <v>0</v>
      </c>
      <c r="L46" s="153">
        <f t="shared" si="5"/>
        <v>120</v>
      </c>
      <c r="M46" s="153">
        <f t="shared" si="5"/>
        <v>0</v>
      </c>
      <c r="N46" s="151">
        <f t="shared" si="5"/>
        <v>60</v>
      </c>
      <c r="O46" s="154">
        <f t="shared" si="5"/>
        <v>90</v>
      </c>
      <c r="P46" s="155">
        <f t="shared" si="5"/>
        <v>0</v>
      </c>
      <c r="Q46" s="156">
        <f t="shared" si="5"/>
        <v>30</v>
      </c>
      <c r="R46" s="151">
        <f t="shared" si="5"/>
        <v>60</v>
      </c>
      <c r="S46" s="154">
        <f t="shared" si="5"/>
        <v>120</v>
      </c>
      <c r="T46" s="155">
        <f t="shared" si="5"/>
        <v>60</v>
      </c>
      <c r="U46" s="156">
        <f t="shared" si="5"/>
        <v>120</v>
      </c>
    </row>
    <row r="47" spans="1:21" s="6" customFormat="1" ht="17.100000000000001" customHeight="1" thickTop="1" thickBot="1" x14ac:dyDescent="0.3">
      <c r="A47" s="256" t="s">
        <v>119</v>
      </c>
      <c r="B47" s="257"/>
      <c r="C47" s="257"/>
      <c r="D47" s="257"/>
      <c r="E47" s="257"/>
      <c r="F47" s="257"/>
      <c r="G47" s="257"/>
      <c r="H47" s="257"/>
      <c r="I47" s="257"/>
      <c r="J47" s="257"/>
      <c r="K47" s="257"/>
      <c r="L47" s="257"/>
      <c r="M47" s="257"/>
      <c r="N47" s="257"/>
      <c r="O47" s="257"/>
      <c r="P47" s="257"/>
      <c r="Q47" s="257"/>
      <c r="R47" s="257"/>
      <c r="S47" s="257"/>
      <c r="T47" s="257"/>
      <c r="U47" s="257"/>
    </row>
    <row r="48" spans="1:21" s="6" customFormat="1" ht="17.100000000000001" customHeight="1" thickTop="1" thickBot="1" x14ac:dyDescent="0.3">
      <c r="A48" s="60"/>
      <c r="B48" s="157" t="s">
        <v>59</v>
      </c>
      <c r="C48" s="158"/>
      <c r="D48" s="63"/>
      <c r="E48" s="63" t="s">
        <v>21</v>
      </c>
      <c r="F48" s="101">
        <f>SUM(G48:M48)</f>
        <v>60</v>
      </c>
      <c r="G48" s="118">
        <v>30</v>
      </c>
      <c r="H48" s="159">
        <v>30</v>
      </c>
      <c r="I48" s="134"/>
      <c r="J48" s="134"/>
      <c r="K48" s="134"/>
      <c r="L48" s="134"/>
      <c r="M48" s="134"/>
      <c r="N48" s="118">
        <v>30</v>
      </c>
      <c r="O48" s="119">
        <v>30</v>
      </c>
      <c r="P48" s="160"/>
      <c r="Q48" s="161"/>
      <c r="R48" s="118"/>
      <c r="S48" s="135"/>
      <c r="T48" s="94"/>
      <c r="U48" s="95"/>
    </row>
    <row r="49" spans="1:21" s="6" customFormat="1" ht="17.100000000000001" customHeight="1" thickTop="1" thickBot="1" x14ac:dyDescent="0.3">
      <c r="A49" s="89"/>
      <c r="B49" s="157" t="s">
        <v>60</v>
      </c>
      <c r="C49" s="158"/>
      <c r="D49" s="63" t="s">
        <v>26</v>
      </c>
      <c r="E49" s="63"/>
      <c r="F49" s="101">
        <f>SUM(G49:M49)</f>
        <v>60</v>
      </c>
      <c r="G49" s="118">
        <v>30</v>
      </c>
      <c r="H49" s="159">
        <v>30</v>
      </c>
      <c r="I49" s="134"/>
      <c r="J49" s="134"/>
      <c r="K49" s="134"/>
      <c r="L49" s="134"/>
      <c r="M49" s="134"/>
      <c r="N49" s="118"/>
      <c r="O49" s="119"/>
      <c r="P49" s="160">
        <v>30</v>
      </c>
      <c r="Q49" s="161">
        <v>30</v>
      </c>
      <c r="R49" s="118"/>
      <c r="S49" s="135"/>
      <c r="T49" s="94"/>
      <c r="U49" s="95"/>
    </row>
    <row r="50" spans="1:21" s="6" customFormat="1" ht="17.100000000000001" customHeight="1" thickTop="1" thickBot="1" x14ac:dyDescent="0.3">
      <c r="A50" s="89"/>
      <c r="B50" s="157" t="s">
        <v>61</v>
      </c>
      <c r="C50" s="158"/>
      <c r="D50" s="63" t="s">
        <v>31</v>
      </c>
      <c r="E50" s="63"/>
      <c r="F50" s="101">
        <f>SUM(G50:M50)</f>
        <v>60</v>
      </c>
      <c r="G50" s="118">
        <v>30</v>
      </c>
      <c r="H50" s="159">
        <v>30</v>
      </c>
      <c r="I50" s="134"/>
      <c r="J50" s="134"/>
      <c r="K50" s="134"/>
      <c r="L50" s="134"/>
      <c r="M50" s="134"/>
      <c r="N50" s="118"/>
      <c r="O50" s="119"/>
      <c r="P50" s="160"/>
      <c r="Q50" s="161"/>
      <c r="R50" s="118">
        <v>30</v>
      </c>
      <c r="S50" s="135">
        <v>30</v>
      </c>
      <c r="T50" s="94"/>
      <c r="U50" s="95"/>
    </row>
    <row r="51" spans="1:21" s="6" customFormat="1" ht="17.100000000000001" customHeight="1" thickTop="1" thickBot="1" x14ac:dyDescent="0.3">
      <c r="A51" s="89"/>
      <c r="B51" s="157" t="s">
        <v>62</v>
      </c>
      <c r="C51" s="158"/>
      <c r="D51" s="63"/>
      <c r="E51" s="63" t="s">
        <v>31</v>
      </c>
      <c r="F51" s="101">
        <f>SUM(G51:M51)</f>
        <v>60</v>
      </c>
      <c r="G51" s="118">
        <v>30</v>
      </c>
      <c r="H51" s="159">
        <v>30</v>
      </c>
      <c r="I51" s="134"/>
      <c r="J51" s="134"/>
      <c r="K51" s="134"/>
      <c r="L51" s="134"/>
      <c r="M51" s="134"/>
      <c r="N51" s="118"/>
      <c r="O51" s="119"/>
      <c r="P51" s="160"/>
      <c r="Q51" s="161"/>
      <c r="R51" s="118">
        <v>30</v>
      </c>
      <c r="S51" s="135">
        <v>30</v>
      </c>
      <c r="T51" s="94"/>
      <c r="U51" s="95"/>
    </row>
    <row r="52" spans="1:21" s="6" customFormat="1" ht="17.100000000000001" customHeight="1" thickTop="1" thickBot="1" x14ac:dyDescent="0.3">
      <c r="A52" s="120"/>
      <c r="B52" s="157" t="s">
        <v>63</v>
      </c>
      <c r="C52" s="158"/>
      <c r="D52" s="63" t="s">
        <v>33</v>
      </c>
      <c r="E52" s="63"/>
      <c r="F52" s="101">
        <f>SUM(G52:M52)</f>
        <v>60</v>
      </c>
      <c r="G52" s="118">
        <v>30</v>
      </c>
      <c r="H52" s="159">
        <v>30</v>
      </c>
      <c r="I52" s="134"/>
      <c r="J52" s="134"/>
      <c r="K52" s="134"/>
      <c r="L52" s="134"/>
      <c r="M52" s="134"/>
      <c r="N52" s="118"/>
      <c r="O52" s="119"/>
      <c r="P52" s="160"/>
      <c r="Q52" s="161"/>
      <c r="R52" s="118"/>
      <c r="S52" s="135"/>
      <c r="T52" s="94">
        <v>30</v>
      </c>
      <c r="U52" s="95">
        <v>30</v>
      </c>
    </row>
    <row r="53" spans="1:21" s="6" customFormat="1" ht="17.100000000000001" customHeight="1" thickTop="1" thickBot="1" x14ac:dyDescent="0.3">
      <c r="A53" s="267" t="s">
        <v>16</v>
      </c>
      <c r="B53" s="268"/>
      <c r="C53" s="97"/>
      <c r="D53" s="98"/>
      <c r="E53" s="98"/>
      <c r="F53" s="99">
        <f>SUM(F48:F52)</f>
        <v>300</v>
      </c>
      <c r="G53" s="151">
        <f t="shared" ref="G53:U53" si="6">SUM(G48:G52)</f>
        <v>150</v>
      </c>
      <c r="H53" s="152">
        <f t="shared" si="6"/>
        <v>150</v>
      </c>
      <c r="I53" s="153">
        <f t="shared" si="6"/>
        <v>0</v>
      </c>
      <c r="J53" s="153">
        <f t="shared" si="6"/>
        <v>0</v>
      </c>
      <c r="K53" s="153">
        <f t="shared" si="6"/>
        <v>0</v>
      </c>
      <c r="L53" s="153">
        <f t="shared" si="6"/>
        <v>0</v>
      </c>
      <c r="M53" s="153">
        <f t="shared" si="6"/>
        <v>0</v>
      </c>
      <c r="N53" s="151">
        <f t="shared" si="6"/>
        <v>30</v>
      </c>
      <c r="O53" s="154">
        <f t="shared" si="6"/>
        <v>30</v>
      </c>
      <c r="P53" s="155">
        <f t="shared" si="6"/>
        <v>30</v>
      </c>
      <c r="Q53" s="156">
        <f t="shared" si="6"/>
        <v>30</v>
      </c>
      <c r="R53" s="151">
        <f t="shared" si="6"/>
        <v>60</v>
      </c>
      <c r="S53" s="154">
        <f t="shared" si="6"/>
        <v>60</v>
      </c>
      <c r="T53" s="162">
        <f t="shared" si="6"/>
        <v>30</v>
      </c>
      <c r="U53" s="163">
        <f t="shared" si="6"/>
        <v>30</v>
      </c>
    </row>
    <row r="54" spans="1:21" ht="17.100000000000001" customHeight="1" thickTop="1" x14ac:dyDescent="0.25">
      <c r="A54" s="269" t="s">
        <v>120</v>
      </c>
      <c r="B54" s="270"/>
      <c r="C54" s="270"/>
      <c r="D54" s="270"/>
      <c r="E54" s="270"/>
      <c r="F54" s="270"/>
      <c r="G54" s="270"/>
      <c r="H54" s="270"/>
      <c r="I54" s="270"/>
      <c r="J54" s="270"/>
      <c r="K54" s="270"/>
      <c r="L54" s="270"/>
      <c r="M54" s="270"/>
      <c r="N54" s="270"/>
      <c r="O54" s="270"/>
      <c r="P54" s="270"/>
      <c r="Q54" s="270"/>
      <c r="R54" s="270"/>
      <c r="S54" s="270"/>
      <c r="T54" s="270"/>
      <c r="U54" s="270"/>
    </row>
    <row r="55" spans="1:21" ht="17.100000000000001" customHeight="1" thickBot="1" x14ac:dyDescent="0.3">
      <c r="A55" s="271" t="s">
        <v>121</v>
      </c>
      <c r="B55" s="272"/>
      <c r="C55" s="272"/>
      <c r="D55" s="272"/>
      <c r="E55" s="272"/>
      <c r="F55" s="272"/>
      <c r="G55" s="272"/>
      <c r="H55" s="272"/>
      <c r="I55" s="272"/>
      <c r="J55" s="272"/>
      <c r="K55" s="272"/>
      <c r="L55" s="272"/>
      <c r="M55" s="272"/>
      <c r="N55" s="272"/>
      <c r="O55" s="272"/>
      <c r="P55" s="272"/>
      <c r="Q55" s="272"/>
      <c r="R55" s="272"/>
      <c r="S55" s="272"/>
      <c r="T55" s="272"/>
      <c r="U55" s="272"/>
    </row>
    <row r="56" spans="1:21" ht="17.100000000000001" customHeight="1" thickTop="1" x14ac:dyDescent="0.25">
      <c r="A56" s="60"/>
      <c r="B56" s="164" t="s">
        <v>64</v>
      </c>
      <c r="C56" s="165" t="s">
        <v>65</v>
      </c>
      <c r="D56" s="128" t="s">
        <v>21</v>
      </c>
      <c r="E56" s="128"/>
      <c r="F56" s="65">
        <f>SUM(G56:M56)</f>
        <v>60</v>
      </c>
      <c r="G56" s="129">
        <v>30</v>
      </c>
      <c r="H56" s="166">
        <v>30</v>
      </c>
      <c r="I56" s="130"/>
      <c r="J56" s="130"/>
      <c r="K56" s="130"/>
      <c r="L56" s="130"/>
      <c r="M56" s="130"/>
      <c r="N56" s="129">
        <v>30</v>
      </c>
      <c r="O56" s="131">
        <v>30</v>
      </c>
      <c r="P56" s="73"/>
      <c r="Q56" s="74"/>
      <c r="R56" s="129"/>
      <c r="S56" s="132"/>
      <c r="T56" s="73"/>
      <c r="U56" s="74"/>
    </row>
    <row r="57" spans="1:21" ht="17.100000000000001" customHeight="1" x14ac:dyDescent="0.25">
      <c r="A57" s="60"/>
      <c r="B57" s="164" t="s">
        <v>66</v>
      </c>
      <c r="C57" s="165" t="s">
        <v>67</v>
      </c>
      <c r="D57" s="128" t="s">
        <v>21</v>
      </c>
      <c r="E57" s="128"/>
      <c r="F57" s="65">
        <f t="shared" ref="F57:F68" si="7">SUM(G57:M57)</f>
        <v>60</v>
      </c>
      <c r="G57" s="129">
        <v>30</v>
      </c>
      <c r="H57" s="166">
        <v>30</v>
      </c>
      <c r="I57" s="130"/>
      <c r="J57" s="130"/>
      <c r="K57" s="130"/>
      <c r="L57" s="130"/>
      <c r="M57" s="130"/>
      <c r="N57" s="129">
        <v>30</v>
      </c>
      <c r="O57" s="131">
        <v>30</v>
      </c>
      <c r="P57" s="73"/>
      <c r="Q57" s="74"/>
      <c r="R57" s="129"/>
      <c r="S57" s="132"/>
      <c r="T57" s="73"/>
      <c r="U57" s="74"/>
    </row>
    <row r="58" spans="1:21" ht="17.100000000000001" customHeight="1" x14ac:dyDescent="0.25">
      <c r="A58" s="60"/>
      <c r="B58" s="157" t="s">
        <v>159</v>
      </c>
      <c r="C58" s="165" t="s">
        <v>68</v>
      </c>
      <c r="D58" s="63"/>
      <c r="E58" s="63" t="s">
        <v>21</v>
      </c>
      <c r="F58" s="65">
        <f t="shared" si="7"/>
        <v>30</v>
      </c>
      <c r="G58" s="118"/>
      <c r="H58" s="159"/>
      <c r="I58" s="134"/>
      <c r="J58" s="134"/>
      <c r="K58" s="134"/>
      <c r="L58" s="134">
        <v>30</v>
      </c>
      <c r="M58" s="134"/>
      <c r="N58" s="118"/>
      <c r="O58" s="119">
        <v>30</v>
      </c>
      <c r="P58" s="160"/>
      <c r="Q58" s="161"/>
      <c r="R58" s="129"/>
      <c r="S58" s="132"/>
      <c r="T58" s="73"/>
      <c r="U58" s="74"/>
    </row>
    <row r="59" spans="1:21" ht="17.100000000000001" customHeight="1" x14ac:dyDescent="0.25">
      <c r="A59" s="89"/>
      <c r="B59" s="157" t="s">
        <v>69</v>
      </c>
      <c r="C59" s="165" t="s">
        <v>70</v>
      </c>
      <c r="D59" s="63"/>
      <c r="E59" s="63" t="s">
        <v>26</v>
      </c>
      <c r="F59" s="65">
        <f t="shared" si="7"/>
        <v>60</v>
      </c>
      <c r="G59" s="118">
        <v>30</v>
      </c>
      <c r="H59" s="159">
        <v>30</v>
      </c>
      <c r="I59" s="134"/>
      <c r="J59" s="134"/>
      <c r="K59" s="134"/>
      <c r="L59" s="134"/>
      <c r="M59" s="134"/>
      <c r="N59" s="118"/>
      <c r="O59" s="119"/>
      <c r="P59" s="160">
        <v>30</v>
      </c>
      <c r="Q59" s="161">
        <v>30</v>
      </c>
      <c r="R59" s="118"/>
      <c r="S59" s="135"/>
      <c r="T59" s="160"/>
      <c r="U59" s="161"/>
    </row>
    <row r="60" spans="1:21" ht="17.100000000000001" customHeight="1" x14ac:dyDescent="0.25">
      <c r="A60" s="89"/>
      <c r="B60" s="157" t="s">
        <v>71</v>
      </c>
      <c r="C60" s="165" t="s">
        <v>72</v>
      </c>
      <c r="D60" s="63" t="s">
        <v>26</v>
      </c>
      <c r="E60" s="63"/>
      <c r="F60" s="65">
        <f t="shared" si="7"/>
        <v>60</v>
      </c>
      <c r="G60" s="118">
        <v>30</v>
      </c>
      <c r="H60" s="159">
        <v>15</v>
      </c>
      <c r="I60" s="134"/>
      <c r="J60" s="134">
        <v>15</v>
      </c>
      <c r="K60" s="134"/>
      <c r="L60" s="134"/>
      <c r="M60" s="134"/>
      <c r="N60" s="118"/>
      <c r="O60" s="119"/>
      <c r="P60" s="160">
        <v>30</v>
      </c>
      <c r="Q60" s="161">
        <v>30</v>
      </c>
      <c r="R60" s="118"/>
      <c r="S60" s="135"/>
      <c r="T60" s="160"/>
      <c r="U60" s="161"/>
    </row>
    <row r="61" spans="1:21" ht="17.100000000000001" customHeight="1" x14ac:dyDescent="0.25">
      <c r="A61" s="123"/>
      <c r="B61" s="157" t="s">
        <v>46</v>
      </c>
      <c r="C61" s="165" t="s">
        <v>73</v>
      </c>
      <c r="D61" s="63"/>
      <c r="E61" s="63" t="s">
        <v>26</v>
      </c>
      <c r="F61" s="65">
        <f t="shared" si="7"/>
        <v>30</v>
      </c>
      <c r="G61" s="118"/>
      <c r="H61" s="159"/>
      <c r="I61" s="134"/>
      <c r="J61" s="134"/>
      <c r="K61" s="134"/>
      <c r="L61" s="134">
        <v>30</v>
      </c>
      <c r="M61" s="134"/>
      <c r="N61" s="118"/>
      <c r="O61" s="119"/>
      <c r="P61" s="160"/>
      <c r="Q61" s="161">
        <v>30</v>
      </c>
      <c r="R61" s="118"/>
      <c r="S61" s="135"/>
      <c r="T61" s="160"/>
      <c r="U61" s="161"/>
    </row>
    <row r="62" spans="1:21" ht="17.100000000000001" customHeight="1" x14ac:dyDescent="0.25">
      <c r="A62" s="123"/>
      <c r="B62" s="157" t="s">
        <v>74</v>
      </c>
      <c r="C62" s="165" t="s">
        <v>75</v>
      </c>
      <c r="D62" s="63" t="s">
        <v>31</v>
      </c>
      <c r="E62" s="63"/>
      <c r="F62" s="65">
        <f t="shared" si="7"/>
        <v>60</v>
      </c>
      <c r="G62" s="118">
        <v>30</v>
      </c>
      <c r="H62" s="159">
        <v>20</v>
      </c>
      <c r="I62" s="134"/>
      <c r="J62" s="134">
        <v>10</v>
      </c>
      <c r="K62" s="134"/>
      <c r="L62" s="134"/>
      <c r="M62" s="134"/>
      <c r="N62" s="118"/>
      <c r="O62" s="119"/>
      <c r="P62" s="160"/>
      <c r="Q62" s="161"/>
      <c r="R62" s="118">
        <v>30</v>
      </c>
      <c r="S62" s="135">
        <v>30</v>
      </c>
      <c r="T62" s="160"/>
      <c r="U62" s="161"/>
    </row>
    <row r="63" spans="1:21" ht="17.100000000000001" customHeight="1" x14ac:dyDescent="0.25">
      <c r="A63" s="123"/>
      <c r="B63" s="157" t="s">
        <v>76</v>
      </c>
      <c r="C63" s="165" t="s">
        <v>77</v>
      </c>
      <c r="D63" s="63" t="s">
        <v>31</v>
      </c>
      <c r="E63" s="63"/>
      <c r="F63" s="65">
        <f t="shared" si="7"/>
        <v>60</v>
      </c>
      <c r="G63" s="118">
        <v>30</v>
      </c>
      <c r="H63" s="159">
        <v>30</v>
      </c>
      <c r="I63" s="134"/>
      <c r="J63" s="134"/>
      <c r="K63" s="134"/>
      <c r="L63" s="134"/>
      <c r="M63" s="134"/>
      <c r="N63" s="118"/>
      <c r="O63" s="119"/>
      <c r="P63" s="160"/>
      <c r="Q63" s="161"/>
      <c r="R63" s="118">
        <v>30</v>
      </c>
      <c r="S63" s="135">
        <v>30</v>
      </c>
      <c r="T63" s="160"/>
      <c r="U63" s="161"/>
    </row>
    <row r="64" spans="1:21" ht="17.100000000000001" customHeight="1" x14ac:dyDescent="0.25">
      <c r="A64" s="123"/>
      <c r="B64" s="157" t="s">
        <v>164</v>
      </c>
      <c r="C64" s="165" t="s">
        <v>78</v>
      </c>
      <c r="D64" s="63"/>
      <c r="E64" s="63" t="s">
        <v>31</v>
      </c>
      <c r="F64" s="65">
        <f t="shared" si="7"/>
        <v>30</v>
      </c>
      <c r="G64" s="118"/>
      <c r="H64" s="159"/>
      <c r="I64" s="134"/>
      <c r="J64" s="134"/>
      <c r="K64" s="134"/>
      <c r="L64" s="134">
        <v>30</v>
      </c>
      <c r="M64" s="134"/>
      <c r="N64" s="118"/>
      <c r="O64" s="119"/>
      <c r="P64" s="160"/>
      <c r="Q64" s="161"/>
      <c r="R64" s="118"/>
      <c r="S64" s="135">
        <v>30</v>
      </c>
      <c r="T64" s="160"/>
      <c r="U64" s="161"/>
    </row>
    <row r="65" spans="1:21" ht="17.100000000000001" customHeight="1" x14ac:dyDescent="0.25">
      <c r="A65" s="123"/>
      <c r="B65" s="157" t="s">
        <v>161</v>
      </c>
      <c r="C65" s="165" t="s">
        <v>79</v>
      </c>
      <c r="D65" s="63"/>
      <c r="E65" s="63" t="s">
        <v>31</v>
      </c>
      <c r="F65" s="65">
        <f t="shared" si="7"/>
        <v>30</v>
      </c>
      <c r="G65" s="118"/>
      <c r="H65" s="159"/>
      <c r="I65" s="134"/>
      <c r="J65" s="134">
        <v>30</v>
      </c>
      <c r="K65" s="134"/>
      <c r="L65" s="134"/>
      <c r="M65" s="134"/>
      <c r="N65" s="118"/>
      <c r="O65" s="119"/>
      <c r="P65" s="160"/>
      <c r="Q65" s="161"/>
      <c r="R65" s="118"/>
      <c r="S65" s="135">
        <v>30</v>
      </c>
      <c r="T65" s="160"/>
      <c r="U65" s="161"/>
    </row>
    <row r="66" spans="1:21" ht="17.100000000000001" customHeight="1" x14ac:dyDescent="0.25">
      <c r="A66" s="123"/>
      <c r="B66" s="157" t="s">
        <v>80</v>
      </c>
      <c r="C66" s="165" t="s">
        <v>81</v>
      </c>
      <c r="D66" s="63" t="s">
        <v>33</v>
      </c>
      <c r="E66" s="63"/>
      <c r="F66" s="65">
        <f t="shared" si="7"/>
        <v>60</v>
      </c>
      <c r="G66" s="118">
        <v>30</v>
      </c>
      <c r="H66" s="159">
        <v>30</v>
      </c>
      <c r="I66" s="134"/>
      <c r="J66" s="134"/>
      <c r="K66" s="134"/>
      <c r="L66" s="134"/>
      <c r="M66" s="134"/>
      <c r="N66" s="118"/>
      <c r="O66" s="119"/>
      <c r="P66" s="160"/>
      <c r="Q66" s="161"/>
      <c r="R66" s="118"/>
      <c r="S66" s="135"/>
      <c r="T66" s="160">
        <v>30</v>
      </c>
      <c r="U66" s="161">
        <v>30</v>
      </c>
    </row>
    <row r="67" spans="1:21" ht="17.100000000000001" customHeight="1" x14ac:dyDescent="0.25">
      <c r="A67" s="123"/>
      <c r="B67" s="157" t="s">
        <v>162</v>
      </c>
      <c r="C67" s="165" t="s">
        <v>82</v>
      </c>
      <c r="D67" s="63"/>
      <c r="E67" s="63" t="s">
        <v>33</v>
      </c>
      <c r="F67" s="65">
        <f t="shared" si="7"/>
        <v>30</v>
      </c>
      <c r="G67" s="118"/>
      <c r="H67" s="159"/>
      <c r="I67" s="134"/>
      <c r="J67" s="134"/>
      <c r="K67" s="134"/>
      <c r="L67" s="134">
        <v>30</v>
      </c>
      <c r="M67" s="134"/>
      <c r="N67" s="118"/>
      <c r="O67" s="119"/>
      <c r="P67" s="160"/>
      <c r="Q67" s="161"/>
      <c r="R67" s="118"/>
      <c r="S67" s="135"/>
      <c r="T67" s="160"/>
      <c r="U67" s="161">
        <v>30</v>
      </c>
    </row>
    <row r="68" spans="1:21" ht="17.100000000000001" customHeight="1" x14ac:dyDescent="0.25">
      <c r="A68" s="123"/>
      <c r="B68" s="157" t="s">
        <v>163</v>
      </c>
      <c r="C68" s="165" t="s">
        <v>83</v>
      </c>
      <c r="D68" s="63"/>
      <c r="E68" s="63" t="s">
        <v>33</v>
      </c>
      <c r="F68" s="65">
        <f t="shared" si="7"/>
        <v>30</v>
      </c>
      <c r="G68" s="118"/>
      <c r="H68" s="159"/>
      <c r="I68" s="134"/>
      <c r="J68" s="134">
        <v>30</v>
      </c>
      <c r="K68" s="134"/>
      <c r="L68" s="134"/>
      <c r="M68" s="134"/>
      <c r="N68" s="118"/>
      <c r="O68" s="119"/>
      <c r="P68" s="160"/>
      <c r="Q68" s="161"/>
      <c r="R68" s="118"/>
      <c r="S68" s="135"/>
      <c r="T68" s="160"/>
      <c r="U68" s="161">
        <v>30</v>
      </c>
    </row>
    <row r="69" spans="1:21" ht="17.100000000000001" customHeight="1" thickBot="1" x14ac:dyDescent="0.3">
      <c r="A69" s="30"/>
      <c r="B69" s="8"/>
      <c r="C69" s="16"/>
      <c r="D69" s="10"/>
      <c r="E69" s="10"/>
      <c r="F69" s="13"/>
      <c r="G69" s="11"/>
      <c r="H69" s="23"/>
      <c r="I69" s="25"/>
      <c r="J69" s="25"/>
      <c r="K69" s="25"/>
      <c r="L69" s="25"/>
      <c r="M69" s="25"/>
      <c r="N69" s="11"/>
      <c r="O69" s="26"/>
      <c r="P69" s="27"/>
      <c r="Q69" s="28"/>
      <c r="R69" s="11"/>
      <c r="S69" s="40"/>
      <c r="T69" s="27"/>
      <c r="U69" s="28"/>
    </row>
    <row r="70" spans="1:21" s="6" customFormat="1" ht="17.100000000000001" customHeight="1" thickTop="1" thickBot="1" x14ac:dyDescent="0.3">
      <c r="A70" s="267" t="s">
        <v>16</v>
      </c>
      <c r="B70" s="268"/>
      <c r="C70" s="97"/>
      <c r="D70" s="98"/>
      <c r="E70" s="98"/>
      <c r="F70" s="99">
        <f t="shared" ref="F70:U70" si="8">SUM(F56:F69)</f>
        <v>600</v>
      </c>
      <c r="G70" s="151">
        <f t="shared" si="8"/>
        <v>210</v>
      </c>
      <c r="H70" s="152">
        <f t="shared" si="8"/>
        <v>185</v>
      </c>
      <c r="I70" s="153">
        <f t="shared" si="8"/>
        <v>0</v>
      </c>
      <c r="J70" s="153">
        <f t="shared" si="8"/>
        <v>85</v>
      </c>
      <c r="K70" s="153">
        <f t="shared" si="8"/>
        <v>0</v>
      </c>
      <c r="L70" s="153">
        <f t="shared" si="8"/>
        <v>120</v>
      </c>
      <c r="M70" s="153">
        <f t="shared" si="8"/>
        <v>0</v>
      </c>
      <c r="N70" s="151">
        <f t="shared" si="8"/>
        <v>60</v>
      </c>
      <c r="O70" s="154">
        <f t="shared" si="8"/>
        <v>90</v>
      </c>
      <c r="P70" s="155">
        <f t="shared" si="8"/>
        <v>60</v>
      </c>
      <c r="Q70" s="156">
        <f t="shared" si="8"/>
        <v>90</v>
      </c>
      <c r="R70" s="151">
        <f t="shared" si="8"/>
        <v>60</v>
      </c>
      <c r="S70" s="154">
        <f t="shared" si="8"/>
        <v>120</v>
      </c>
      <c r="T70" s="155">
        <f t="shared" si="8"/>
        <v>30</v>
      </c>
      <c r="U70" s="156">
        <f t="shared" si="8"/>
        <v>90</v>
      </c>
    </row>
    <row r="71" spans="1:21" ht="17.100000000000001" customHeight="1" thickTop="1" thickBot="1" x14ac:dyDescent="0.3">
      <c r="A71" s="256" t="s">
        <v>122</v>
      </c>
      <c r="B71" s="257"/>
      <c r="C71" s="257"/>
      <c r="D71" s="257"/>
      <c r="E71" s="257"/>
      <c r="F71" s="257"/>
      <c r="G71" s="257"/>
      <c r="H71" s="257"/>
      <c r="I71" s="257"/>
      <c r="J71" s="257"/>
      <c r="K71" s="257"/>
      <c r="L71" s="257"/>
      <c r="M71" s="257"/>
      <c r="N71" s="257"/>
      <c r="O71" s="257"/>
      <c r="P71" s="257"/>
      <c r="Q71" s="257"/>
      <c r="R71" s="257"/>
      <c r="S71" s="257"/>
      <c r="T71" s="257"/>
      <c r="U71" s="257"/>
    </row>
    <row r="72" spans="1:21" ht="17.100000000000001" customHeight="1" thickTop="1" thickBot="1" x14ac:dyDescent="0.3">
      <c r="A72" s="60"/>
      <c r="B72" s="157" t="s">
        <v>59</v>
      </c>
      <c r="C72" s="158"/>
      <c r="D72" s="63"/>
      <c r="E72" s="63" t="s">
        <v>21</v>
      </c>
      <c r="F72" s="101">
        <f>SUM(G72:M72)</f>
        <v>60</v>
      </c>
      <c r="G72" s="118">
        <v>30</v>
      </c>
      <c r="H72" s="159">
        <v>30</v>
      </c>
      <c r="I72" s="134"/>
      <c r="J72" s="134"/>
      <c r="K72" s="134"/>
      <c r="L72" s="134"/>
      <c r="M72" s="134"/>
      <c r="N72" s="118">
        <v>30</v>
      </c>
      <c r="O72" s="119">
        <v>30</v>
      </c>
      <c r="P72" s="94"/>
      <c r="Q72" s="95"/>
      <c r="R72" s="118"/>
      <c r="S72" s="135"/>
      <c r="T72" s="94"/>
      <c r="U72" s="95"/>
    </row>
    <row r="73" spans="1:21" ht="17.100000000000001" customHeight="1" thickTop="1" thickBot="1" x14ac:dyDescent="0.3">
      <c r="A73" s="89"/>
      <c r="B73" s="157" t="s">
        <v>60</v>
      </c>
      <c r="C73" s="158"/>
      <c r="D73" s="63" t="s">
        <v>31</v>
      </c>
      <c r="E73" s="63"/>
      <c r="F73" s="101">
        <f>SUM(G73:M73)</f>
        <v>60</v>
      </c>
      <c r="G73" s="118">
        <v>30</v>
      </c>
      <c r="H73" s="159">
        <v>30</v>
      </c>
      <c r="I73" s="134"/>
      <c r="J73" s="134"/>
      <c r="K73" s="134"/>
      <c r="L73" s="134"/>
      <c r="M73" s="134"/>
      <c r="N73" s="118"/>
      <c r="O73" s="119"/>
      <c r="P73" s="94"/>
      <c r="Q73" s="95"/>
      <c r="R73" s="118">
        <v>30</v>
      </c>
      <c r="S73" s="135">
        <v>30</v>
      </c>
      <c r="T73" s="94"/>
      <c r="U73" s="95"/>
    </row>
    <row r="74" spans="1:21" ht="17.100000000000001" customHeight="1" thickTop="1" thickBot="1" x14ac:dyDescent="0.3">
      <c r="A74" s="89"/>
      <c r="B74" s="157" t="s">
        <v>61</v>
      </c>
      <c r="C74" s="158"/>
      <c r="D74" s="63"/>
      <c r="E74" s="63" t="s">
        <v>33</v>
      </c>
      <c r="F74" s="101">
        <f>SUM(G74:M74)</f>
        <v>60</v>
      </c>
      <c r="G74" s="118">
        <v>30</v>
      </c>
      <c r="H74" s="159">
        <v>30</v>
      </c>
      <c r="I74" s="134"/>
      <c r="J74" s="134"/>
      <c r="K74" s="134"/>
      <c r="L74" s="134"/>
      <c r="M74" s="134"/>
      <c r="N74" s="118"/>
      <c r="O74" s="119"/>
      <c r="P74" s="94"/>
      <c r="Q74" s="95"/>
      <c r="R74" s="118"/>
      <c r="S74" s="135"/>
      <c r="T74" s="94">
        <v>30</v>
      </c>
      <c r="U74" s="95">
        <v>30</v>
      </c>
    </row>
    <row r="75" spans="1:21" ht="17.100000000000001" customHeight="1" thickTop="1" thickBot="1" x14ac:dyDescent="0.3">
      <c r="A75" s="89"/>
      <c r="B75" s="157" t="s">
        <v>62</v>
      </c>
      <c r="C75" s="158"/>
      <c r="D75" s="63"/>
      <c r="E75" s="63" t="s">
        <v>33</v>
      </c>
      <c r="F75" s="101">
        <f>SUM(G75:M75)</f>
        <v>60</v>
      </c>
      <c r="G75" s="118">
        <v>30</v>
      </c>
      <c r="H75" s="159">
        <v>30</v>
      </c>
      <c r="I75" s="134"/>
      <c r="J75" s="134"/>
      <c r="K75" s="134"/>
      <c r="L75" s="134"/>
      <c r="M75" s="134"/>
      <c r="N75" s="118"/>
      <c r="O75" s="119"/>
      <c r="P75" s="94"/>
      <c r="Q75" s="95"/>
      <c r="R75" s="118"/>
      <c r="S75" s="135"/>
      <c r="T75" s="94">
        <v>30</v>
      </c>
      <c r="U75" s="95">
        <v>30</v>
      </c>
    </row>
    <row r="76" spans="1:21" ht="17.100000000000001" customHeight="1" thickTop="1" thickBot="1" x14ac:dyDescent="0.3">
      <c r="A76" s="30"/>
      <c r="B76" s="8"/>
      <c r="C76" s="16"/>
      <c r="D76" s="10"/>
      <c r="E76" s="10"/>
      <c r="F76" s="7"/>
      <c r="G76" s="11"/>
      <c r="H76" s="23"/>
      <c r="I76" s="25"/>
      <c r="J76" s="25"/>
      <c r="K76" s="25"/>
      <c r="L76" s="25"/>
      <c r="M76" s="25"/>
      <c r="N76" s="11"/>
      <c r="O76" s="26"/>
      <c r="P76" s="41"/>
      <c r="Q76" s="42"/>
      <c r="R76" s="11"/>
      <c r="S76" s="40"/>
      <c r="T76" s="41"/>
      <c r="U76" s="42"/>
    </row>
    <row r="77" spans="1:21" s="6" customFormat="1" ht="17.100000000000001" customHeight="1" thickTop="1" thickBot="1" x14ac:dyDescent="0.3">
      <c r="A77" s="267" t="s">
        <v>16</v>
      </c>
      <c r="B77" s="268"/>
      <c r="C77" s="44"/>
      <c r="D77" s="45"/>
      <c r="E77" s="45"/>
      <c r="F77" s="46">
        <f t="shared" ref="F77:U77" si="9">SUM(F72:F76)</f>
        <v>240</v>
      </c>
      <c r="G77" s="47">
        <f t="shared" si="9"/>
        <v>120</v>
      </c>
      <c r="H77" s="48">
        <f t="shared" si="9"/>
        <v>120</v>
      </c>
      <c r="I77" s="49">
        <f t="shared" si="9"/>
        <v>0</v>
      </c>
      <c r="J77" s="49">
        <f t="shared" si="9"/>
        <v>0</v>
      </c>
      <c r="K77" s="49">
        <f t="shared" si="9"/>
        <v>0</v>
      </c>
      <c r="L77" s="49">
        <f t="shared" si="9"/>
        <v>0</v>
      </c>
      <c r="M77" s="49">
        <f t="shared" si="9"/>
        <v>0</v>
      </c>
      <c r="N77" s="47">
        <f t="shared" si="9"/>
        <v>30</v>
      </c>
      <c r="O77" s="50">
        <f t="shared" si="9"/>
        <v>30</v>
      </c>
      <c r="P77" s="51">
        <f t="shared" si="9"/>
        <v>0</v>
      </c>
      <c r="Q77" s="52">
        <f t="shared" si="9"/>
        <v>0</v>
      </c>
      <c r="R77" s="47">
        <f t="shared" si="9"/>
        <v>30</v>
      </c>
      <c r="S77" s="50">
        <f t="shared" si="9"/>
        <v>30</v>
      </c>
      <c r="T77" s="51">
        <f t="shared" si="9"/>
        <v>60</v>
      </c>
      <c r="U77" s="52">
        <f t="shared" si="9"/>
        <v>60</v>
      </c>
    </row>
    <row r="78" spans="1:21" s="17" customFormat="1" ht="17.100000000000001" customHeight="1" thickTop="1" thickBot="1" x14ac:dyDescent="0.3">
      <c r="A78" s="53" t="s">
        <v>84</v>
      </c>
      <c r="B78" s="54"/>
      <c r="C78" s="55"/>
      <c r="D78" s="273"/>
      <c r="E78" s="274"/>
      <c r="F78" s="56">
        <f>F20+F26+F30+F46+F53</f>
        <v>1245</v>
      </c>
      <c r="G78" s="56">
        <f t="shared" ref="G78:U78" si="10">G20+G30+G46+G53+G26</f>
        <v>510</v>
      </c>
      <c r="H78" s="57">
        <f t="shared" si="10"/>
        <v>465</v>
      </c>
      <c r="I78" s="58">
        <f t="shared" si="10"/>
        <v>30</v>
      </c>
      <c r="J78" s="58">
        <f t="shared" si="10"/>
        <v>90</v>
      </c>
      <c r="K78" s="58">
        <f t="shared" si="10"/>
        <v>30</v>
      </c>
      <c r="L78" s="58">
        <f t="shared" si="10"/>
        <v>120</v>
      </c>
      <c r="M78" s="58">
        <f t="shared" si="10"/>
        <v>0</v>
      </c>
      <c r="N78" s="58">
        <f t="shared" si="10"/>
        <v>135</v>
      </c>
      <c r="O78" s="58">
        <f t="shared" si="10"/>
        <v>195</v>
      </c>
      <c r="P78" s="58">
        <f t="shared" si="10"/>
        <v>135</v>
      </c>
      <c r="Q78" s="58">
        <f t="shared" si="10"/>
        <v>180</v>
      </c>
      <c r="R78" s="58">
        <f t="shared" si="10"/>
        <v>135</v>
      </c>
      <c r="S78" s="58">
        <f t="shared" si="10"/>
        <v>210</v>
      </c>
      <c r="T78" s="58">
        <f t="shared" si="10"/>
        <v>105</v>
      </c>
      <c r="U78" s="59">
        <f t="shared" si="10"/>
        <v>150</v>
      </c>
    </row>
    <row r="79" spans="1:21" ht="17.100000000000001" customHeight="1" thickTop="1" x14ac:dyDescent="0.25">
      <c r="A79" s="269" t="s">
        <v>123</v>
      </c>
      <c r="B79" s="270"/>
      <c r="C79" s="270"/>
      <c r="D79" s="270"/>
      <c r="E79" s="270"/>
      <c r="F79" s="270"/>
      <c r="G79" s="270"/>
      <c r="H79" s="270"/>
      <c r="I79" s="270"/>
      <c r="J79" s="270"/>
      <c r="K79" s="270"/>
      <c r="L79" s="270"/>
      <c r="M79" s="270"/>
      <c r="N79" s="270"/>
      <c r="O79" s="270"/>
      <c r="P79" s="270"/>
      <c r="Q79" s="270"/>
      <c r="R79" s="270"/>
      <c r="S79" s="270"/>
      <c r="T79" s="270"/>
      <c r="U79" s="270"/>
    </row>
    <row r="80" spans="1:21" ht="17.100000000000001" customHeight="1" thickBot="1" x14ac:dyDescent="0.3">
      <c r="A80" s="275" t="s">
        <v>128</v>
      </c>
      <c r="B80" s="276"/>
      <c r="C80" s="276"/>
      <c r="D80" s="276"/>
      <c r="E80" s="276"/>
      <c r="F80" s="276"/>
      <c r="G80" s="276"/>
      <c r="H80" s="276"/>
      <c r="I80" s="276"/>
      <c r="J80" s="276"/>
      <c r="K80" s="276"/>
      <c r="L80" s="276"/>
      <c r="M80" s="276"/>
      <c r="N80" s="276"/>
      <c r="O80" s="276"/>
      <c r="P80" s="276"/>
      <c r="Q80" s="276"/>
      <c r="R80" s="276"/>
      <c r="S80" s="276"/>
      <c r="T80" s="276"/>
      <c r="U80" s="276"/>
    </row>
    <row r="81" spans="1:21" ht="17.100000000000001" customHeight="1" thickTop="1" thickBot="1" x14ac:dyDescent="0.3">
      <c r="A81" s="60">
        <v>1</v>
      </c>
      <c r="B81" s="61" t="s">
        <v>85</v>
      </c>
      <c r="C81" s="62" t="s">
        <v>86</v>
      </c>
      <c r="D81" s="63" t="s">
        <v>21</v>
      </c>
      <c r="E81" s="64"/>
      <c r="F81" s="65">
        <v>20</v>
      </c>
      <c r="G81" s="66">
        <v>10</v>
      </c>
      <c r="H81" s="67">
        <v>10</v>
      </c>
      <c r="I81" s="68"/>
      <c r="J81" s="68"/>
      <c r="K81" s="68"/>
      <c r="L81" s="68"/>
      <c r="M81" s="68"/>
      <c r="N81" s="69">
        <v>10</v>
      </c>
      <c r="O81" s="70">
        <v>10</v>
      </c>
      <c r="P81" s="71"/>
      <c r="Q81" s="72"/>
      <c r="R81" s="69"/>
      <c r="S81" s="70"/>
      <c r="T81" s="73"/>
      <c r="U81" s="74"/>
    </row>
    <row r="82" spans="1:21" ht="33.75" customHeight="1" thickTop="1" thickBot="1" x14ac:dyDescent="0.3">
      <c r="A82" s="60">
        <v>2</v>
      </c>
      <c r="B82" s="75" t="s">
        <v>124</v>
      </c>
      <c r="C82" s="76" t="s">
        <v>135</v>
      </c>
      <c r="D82" s="77"/>
      <c r="E82" s="78" t="s">
        <v>21</v>
      </c>
      <c r="F82" s="79">
        <v>15</v>
      </c>
      <c r="G82" s="80"/>
      <c r="H82" s="81">
        <v>15</v>
      </c>
      <c r="I82" s="82"/>
      <c r="J82" s="83"/>
      <c r="K82" s="83"/>
      <c r="L82" s="83"/>
      <c r="M82" s="83"/>
      <c r="N82" s="80"/>
      <c r="O82" s="84">
        <v>15</v>
      </c>
      <c r="P82" s="85"/>
      <c r="Q82" s="86"/>
      <c r="R82" s="87"/>
      <c r="S82" s="88"/>
      <c r="T82" s="73"/>
      <c r="U82" s="74"/>
    </row>
    <row r="83" spans="1:21" ht="32.25" customHeight="1" thickTop="1" thickBot="1" x14ac:dyDescent="0.3">
      <c r="A83" s="89">
        <v>3</v>
      </c>
      <c r="B83" s="75" t="s">
        <v>91</v>
      </c>
      <c r="C83" s="76" t="s">
        <v>136</v>
      </c>
      <c r="D83" s="90"/>
      <c r="E83" s="91" t="s">
        <v>21</v>
      </c>
      <c r="F83" s="79">
        <v>10</v>
      </c>
      <c r="G83" s="92"/>
      <c r="H83" s="93">
        <v>10</v>
      </c>
      <c r="I83" s="82"/>
      <c r="J83" s="83"/>
      <c r="K83" s="83"/>
      <c r="L83" s="83"/>
      <c r="M83" s="83"/>
      <c r="N83" s="80"/>
      <c r="O83" s="84">
        <v>10</v>
      </c>
      <c r="P83" s="85"/>
      <c r="Q83" s="86"/>
      <c r="R83" s="80"/>
      <c r="S83" s="84"/>
      <c r="T83" s="94"/>
      <c r="U83" s="95"/>
    </row>
    <row r="84" spans="1:21" ht="29.25" customHeight="1" thickTop="1" thickBot="1" x14ac:dyDescent="0.3">
      <c r="A84" s="60">
        <v>4</v>
      </c>
      <c r="B84" s="96" t="s">
        <v>126</v>
      </c>
      <c r="C84" s="76" t="s">
        <v>134</v>
      </c>
      <c r="D84" s="77"/>
      <c r="E84" s="78" t="s">
        <v>21</v>
      </c>
      <c r="F84" s="79">
        <v>15</v>
      </c>
      <c r="G84" s="80"/>
      <c r="H84" s="81">
        <v>15</v>
      </c>
      <c r="I84" s="82"/>
      <c r="J84" s="83"/>
      <c r="K84" s="83"/>
      <c r="L84" s="83"/>
      <c r="M84" s="83"/>
      <c r="N84" s="80"/>
      <c r="O84" s="84">
        <v>15</v>
      </c>
      <c r="P84" s="85"/>
      <c r="Q84" s="86"/>
      <c r="R84" s="80"/>
      <c r="S84" s="88"/>
      <c r="T84" s="73"/>
      <c r="U84" s="74"/>
    </row>
    <row r="85" spans="1:21" ht="36" customHeight="1" thickTop="1" thickBot="1" x14ac:dyDescent="0.3">
      <c r="A85" s="89">
        <v>5</v>
      </c>
      <c r="B85" s="96" t="s">
        <v>127</v>
      </c>
      <c r="C85" s="76" t="s">
        <v>137</v>
      </c>
      <c r="D85" s="77"/>
      <c r="E85" s="78" t="s">
        <v>21</v>
      </c>
      <c r="F85" s="79">
        <v>15</v>
      </c>
      <c r="G85" s="80"/>
      <c r="H85" s="81">
        <v>15</v>
      </c>
      <c r="I85" s="82"/>
      <c r="J85" s="83"/>
      <c r="K85" s="83"/>
      <c r="L85" s="83"/>
      <c r="M85" s="83"/>
      <c r="N85" s="80"/>
      <c r="O85" s="84">
        <v>15</v>
      </c>
      <c r="P85" s="85"/>
      <c r="Q85" s="86"/>
      <c r="R85" s="80"/>
      <c r="S85" s="84"/>
      <c r="T85" s="73"/>
      <c r="U85" s="74"/>
    </row>
    <row r="86" spans="1:21" ht="29.25" customHeight="1" thickTop="1" thickBot="1" x14ac:dyDescent="0.3">
      <c r="A86" s="60">
        <v>6</v>
      </c>
      <c r="B86" s="96" t="s">
        <v>125</v>
      </c>
      <c r="C86" s="76" t="s">
        <v>138</v>
      </c>
      <c r="D86" s="77"/>
      <c r="E86" s="78" t="s">
        <v>26</v>
      </c>
      <c r="F86" s="79">
        <v>15</v>
      </c>
      <c r="G86" s="80"/>
      <c r="H86" s="81">
        <v>15</v>
      </c>
      <c r="I86" s="82"/>
      <c r="J86" s="83"/>
      <c r="K86" s="83"/>
      <c r="L86" s="83"/>
      <c r="M86" s="83"/>
      <c r="N86" s="80"/>
      <c r="O86" s="84"/>
      <c r="P86" s="85"/>
      <c r="Q86" s="86">
        <v>15</v>
      </c>
      <c r="R86" s="80"/>
      <c r="S86" s="84"/>
      <c r="T86" s="73"/>
      <c r="U86" s="74"/>
    </row>
    <row r="87" spans="1:21" ht="29.25" customHeight="1" thickTop="1" thickBot="1" x14ac:dyDescent="0.3">
      <c r="A87" s="267" t="s">
        <v>16</v>
      </c>
      <c r="B87" s="268"/>
      <c r="C87" s="97"/>
      <c r="D87" s="98"/>
      <c r="E87" s="98"/>
      <c r="F87" s="99">
        <f>SUM(F81:F86)</f>
        <v>90</v>
      </c>
      <c r="G87" s="99">
        <f t="shared" ref="G87:U87" si="11">SUM(G81:G86)</f>
        <v>10</v>
      </c>
      <c r="H87" s="99">
        <f t="shared" si="11"/>
        <v>80</v>
      </c>
      <c r="I87" s="99">
        <f t="shared" si="11"/>
        <v>0</v>
      </c>
      <c r="J87" s="99">
        <f t="shared" si="11"/>
        <v>0</v>
      </c>
      <c r="K87" s="99">
        <f t="shared" si="11"/>
        <v>0</v>
      </c>
      <c r="L87" s="99">
        <f t="shared" si="11"/>
        <v>0</v>
      </c>
      <c r="M87" s="99">
        <f t="shared" si="11"/>
        <v>0</v>
      </c>
      <c r="N87" s="99">
        <f t="shared" si="11"/>
        <v>10</v>
      </c>
      <c r="O87" s="99">
        <f t="shared" si="11"/>
        <v>65</v>
      </c>
      <c r="P87" s="99">
        <f t="shared" si="11"/>
        <v>0</v>
      </c>
      <c r="Q87" s="99">
        <f t="shared" si="11"/>
        <v>15</v>
      </c>
      <c r="R87" s="99">
        <f t="shared" si="11"/>
        <v>0</v>
      </c>
      <c r="S87" s="99">
        <f t="shared" si="11"/>
        <v>0</v>
      </c>
      <c r="T87" s="99">
        <f t="shared" si="11"/>
        <v>0</v>
      </c>
      <c r="U87" s="99">
        <f t="shared" si="11"/>
        <v>0</v>
      </c>
    </row>
    <row r="88" spans="1:21" ht="29.25" customHeight="1" thickTop="1" thickBot="1" x14ac:dyDescent="0.3">
      <c r="A88" s="275" t="s">
        <v>129</v>
      </c>
      <c r="B88" s="276"/>
      <c r="C88" s="276"/>
      <c r="D88" s="276"/>
      <c r="E88" s="276"/>
      <c r="F88" s="276"/>
      <c r="G88" s="276"/>
      <c r="H88" s="276"/>
      <c r="I88" s="276"/>
      <c r="J88" s="276"/>
      <c r="K88" s="276"/>
      <c r="L88" s="276"/>
      <c r="M88" s="276"/>
      <c r="N88" s="276"/>
      <c r="O88" s="276"/>
      <c r="P88" s="276"/>
      <c r="Q88" s="276"/>
      <c r="R88" s="276"/>
      <c r="S88" s="276"/>
      <c r="T88" s="276"/>
      <c r="U88" s="276"/>
    </row>
    <row r="89" spans="1:21" ht="17.100000000000001" customHeight="1" thickTop="1" thickBot="1" x14ac:dyDescent="0.3">
      <c r="A89" s="60">
        <v>1</v>
      </c>
      <c r="B89" s="61" t="s">
        <v>87</v>
      </c>
      <c r="C89" s="62" t="s">
        <v>88</v>
      </c>
      <c r="D89" s="100"/>
      <c r="E89" s="100" t="s">
        <v>21</v>
      </c>
      <c r="F89" s="101">
        <v>15</v>
      </c>
      <c r="G89" s="69">
        <v>15</v>
      </c>
      <c r="H89" s="102"/>
      <c r="I89" s="103"/>
      <c r="J89" s="104"/>
      <c r="K89" s="104"/>
      <c r="L89" s="104"/>
      <c r="M89" s="104"/>
      <c r="N89" s="87">
        <v>15</v>
      </c>
      <c r="O89" s="88"/>
      <c r="P89" s="105"/>
      <c r="Q89" s="106"/>
      <c r="R89" s="87"/>
      <c r="S89" s="88"/>
      <c r="T89" s="73"/>
      <c r="U89" s="74"/>
    </row>
    <row r="90" spans="1:21" ht="17.100000000000001" customHeight="1" thickTop="1" thickBot="1" x14ac:dyDescent="0.3">
      <c r="A90" s="60">
        <v>2</v>
      </c>
      <c r="B90" s="107" t="s">
        <v>89</v>
      </c>
      <c r="C90" s="62" t="s">
        <v>90</v>
      </c>
      <c r="D90" s="63" t="s">
        <v>21</v>
      </c>
      <c r="E90" s="63"/>
      <c r="F90" s="101">
        <v>30</v>
      </c>
      <c r="G90" s="66">
        <v>15</v>
      </c>
      <c r="H90" s="67">
        <v>15</v>
      </c>
      <c r="I90" s="103"/>
      <c r="J90" s="108"/>
      <c r="K90" s="108"/>
      <c r="L90" s="108"/>
      <c r="M90" s="108"/>
      <c r="N90" s="66">
        <v>15</v>
      </c>
      <c r="O90" s="109">
        <v>15</v>
      </c>
      <c r="P90" s="94"/>
      <c r="Q90" s="95"/>
      <c r="R90" s="66"/>
      <c r="S90" s="109"/>
      <c r="T90" s="73"/>
      <c r="U90" s="74"/>
    </row>
    <row r="91" spans="1:21" ht="17.100000000000001" customHeight="1" thickTop="1" thickBot="1" x14ac:dyDescent="0.3">
      <c r="A91" s="60">
        <v>3</v>
      </c>
      <c r="B91" s="110" t="s">
        <v>131</v>
      </c>
      <c r="C91" s="76" t="s">
        <v>141</v>
      </c>
      <c r="D91" s="90"/>
      <c r="E91" s="91" t="s">
        <v>26</v>
      </c>
      <c r="F91" s="79">
        <v>15</v>
      </c>
      <c r="G91" s="92"/>
      <c r="H91" s="93"/>
      <c r="I91" s="82"/>
      <c r="J91" s="111">
        <v>15</v>
      </c>
      <c r="K91" s="111"/>
      <c r="L91" s="111"/>
      <c r="M91" s="111"/>
      <c r="N91" s="92"/>
      <c r="O91" s="112"/>
      <c r="P91" s="113"/>
      <c r="Q91" s="114">
        <v>15</v>
      </c>
      <c r="R91" s="80"/>
      <c r="S91" s="84"/>
      <c r="T91" s="115"/>
      <c r="U91" s="116"/>
    </row>
    <row r="92" spans="1:21" ht="17.100000000000001" customHeight="1" thickTop="1" thickBot="1" x14ac:dyDescent="0.3">
      <c r="A92" s="60">
        <v>4</v>
      </c>
      <c r="B92" s="117" t="s">
        <v>132</v>
      </c>
      <c r="C92" s="76" t="s">
        <v>142</v>
      </c>
      <c r="D92" s="90"/>
      <c r="E92" s="91" t="s">
        <v>26</v>
      </c>
      <c r="F92" s="79">
        <v>15</v>
      </c>
      <c r="G92" s="92"/>
      <c r="H92" s="93"/>
      <c r="I92" s="82"/>
      <c r="J92" s="111">
        <v>15</v>
      </c>
      <c r="K92" s="111"/>
      <c r="L92" s="111"/>
      <c r="M92" s="111"/>
      <c r="N92" s="92"/>
      <c r="O92" s="112"/>
      <c r="P92" s="113"/>
      <c r="Q92" s="114">
        <v>15</v>
      </c>
      <c r="R92" s="92"/>
      <c r="S92" s="112"/>
      <c r="T92" s="85"/>
      <c r="U92" s="86"/>
    </row>
    <row r="93" spans="1:21" ht="30.75" customHeight="1" thickTop="1" thickBot="1" x14ac:dyDescent="0.3">
      <c r="A93" s="60">
        <v>5</v>
      </c>
      <c r="B93" s="107" t="s">
        <v>92</v>
      </c>
      <c r="C93" s="62" t="s">
        <v>158</v>
      </c>
      <c r="D93" s="63"/>
      <c r="E93" s="64" t="s">
        <v>26</v>
      </c>
      <c r="F93" s="65">
        <v>15</v>
      </c>
      <c r="G93" s="66"/>
      <c r="H93" s="67">
        <v>15</v>
      </c>
      <c r="I93" s="103"/>
      <c r="J93" s="108"/>
      <c r="K93" s="108"/>
      <c r="L93" s="108"/>
      <c r="M93" s="108"/>
      <c r="N93" s="66"/>
      <c r="O93" s="109"/>
      <c r="P93" s="94"/>
      <c r="Q93" s="95">
        <v>15</v>
      </c>
      <c r="R93" s="118"/>
      <c r="S93" s="119"/>
      <c r="T93" s="94"/>
      <c r="U93" s="95"/>
    </row>
    <row r="94" spans="1:21" ht="30.75" customHeight="1" thickTop="1" thickBot="1" x14ac:dyDescent="0.3">
      <c r="A94" s="267" t="s">
        <v>16</v>
      </c>
      <c r="B94" s="268"/>
      <c r="C94" s="97"/>
      <c r="D94" s="98"/>
      <c r="E94" s="98"/>
      <c r="F94" s="99">
        <f>SUM(F89:F93)</f>
        <v>90</v>
      </c>
      <c r="G94" s="99">
        <f t="shared" ref="G94:U94" si="12">SUM(G89:G93)</f>
        <v>30</v>
      </c>
      <c r="H94" s="99">
        <f t="shared" si="12"/>
        <v>30</v>
      </c>
      <c r="I94" s="99">
        <f t="shared" si="12"/>
        <v>0</v>
      </c>
      <c r="J94" s="99">
        <f t="shared" si="12"/>
        <v>30</v>
      </c>
      <c r="K94" s="99">
        <f t="shared" si="12"/>
        <v>0</v>
      </c>
      <c r="L94" s="99">
        <f t="shared" si="12"/>
        <v>0</v>
      </c>
      <c r="M94" s="99">
        <f t="shared" si="12"/>
        <v>0</v>
      </c>
      <c r="N94" s="99">
        <f t="shared" si="12"/>
        <v>30</v>
      </c>
      <c r="O94" s="99">
        <f t="shared" si="12"/>
        <v>15</v>
      </c>
      <c r="P94" s="99">
        <f t="shared" si="12"/>
        <v>0</v>
      </c>
      <c r="Q94" s="99">
        <f t="shared" si="12"/>
        <v>45</v>
      </c>
      <c r="R94" s="99">
        <f t="shared" si="12"/>
        <v>0</v>
      </c>
      <c r="S94" s="99">
        <f t="shared" si="12"/>
        <v>0</v>
      </c>
      <c r="T94" s="99">
        <f t="shared" si="12"/>
        <v>0</v>
      </c>
      <c r="U94" s="99">
        <f t="shared" si="12"/>
        <v>0</v>
      </c>
    </row>
    <row r="95" spans="1:21" ht="23.25" customHeight="1" thickTop="1" thickBot="1" x14ac:dyDescent="0.3">
      <c r="A95" s="256" t="s">
        <v>130</v>
      </c>
      <c r="B95" s="257"/>
      <c r="C95" s="257"/>
      <c r="D95" s="257"/>
      <c r="E95" s="257"/>
      <c r="F95" s="257"/>
      <c r="G95" s="257"/>
      <c r="H95" s="257"/>
      <c r="I95" s="257"/>
      <c r="J95" s="257"/>
      <c r="K95" s="257"/>
      <c r="L95" s="257"/>
      <c r="M95" s="257"/>
      <c r="N95" s="257"/>
      <c r="O95" s="257"/>
      <c r="P95" s="257"/>
      <c r="Q95" s="257"/>
      <c r="R95" s="257"/>
      <c r="S95" s="257"/>
      <c r="T95" s="257"/>
      <c r="U95" s="257"/>
    </row>
    <row r="96" spans="1:21" ht="23.25" customHeight="1" thickTop="1" thickBot="1" x14ac:dyDescent="0.3">
      <c r="A96" s="60"/>
      <c r="B96" s="61" t="s">
        <v>93</v>
      </c>
      <c r="C96" s="62" t="s">
        <v>94</v>
      </c>
      <c r="D96" s="63" t="s">
        <v>26</v>
      </c>
      <c r="E96" s="64"/>
      <c r="F96" s="65">
        <v>30</v>
      </c>
      <c r="G96" s="66">
        <v>15</v>
      </c>
      <c r="H96" s="67">
        <v>15</v>
      </c>
      <c r="I96" s="68"/>
      <c r="J96" s="68"/>
      <c r="K96" s="68"/>
      <c r="L96" s="68"/>
      <c r="M96" s="68"/>
      <c r="N96" s="69"/>
      <c r="O96" s="70"/>
      <c r="P96" s="71">
        <v>15</v>
      </c>
      <c r="Q96" s="72">
        <v>15</v>
      </c>
      <c r="R96" s="69"/>
      <c r="S96" s="70"/>
      <c r="T96" s="105"/>
      <c r="U96" s="106"/>
    </row>
    <row r="97" spans="1:21" ht="21" customHeight="1" thickTop="1" thickBot="1" x14ac:dyDescent="0.3">
      <c r="A97" s="120"/>
      <c r="B97" s="61" t="s">
        <v>95</v>
      </c>
      <c r="C97" s="62" t="s">
        <v>96</v>
      </c>
      <c r="D97" s="100"/>
      <c r="E97" s="100" t="s">
        <v>31</v>
      </c>
      <c r="F97" s="101">
        <v>30</v>
      </c>
      <c r="G97" s="69"/>
      <c r="H97" s="102">
        <v>30</v>
      </c>
      <c r="I97" s="103"/>
      <c r="J97" s="104"/>
      <c r="K97" s="104"/>
      <c r="L97" s="104"/>
      <c r="M97" s="104"/>
      <c r="N97" s="87"/>
      <c r="O97" s="88"/>
      <c r="P97" s="105"/>
      <c r="Q97" s="106"/>
      <c r="R97" s="87"/>
      <c r="S97" s="88">
        <v>30</v>
      </c>
      <c r="T97" s="105"/>
      <c r="U97" s="106"/>
    </row>
    <row r="98" spans="1:21" ht="21" customHeight="1" thickTop="1" thickBot="1" x14ac:dyDescent="0.3">
      <c r="A98" s="121" t="s">
        <v>16</v>
      </c>
      <c r="B98" s="122"/>
      <c r="C98" s="97"/>
      <c r="D98" s="98"/>
      <c r="E98" s="98"/>
      <c r="F98" s="99">
        <f>SUM(F96:F97)</f>
        <v>60</v>
      </c>
      <c r="G98" s="99">
        <f t="shared" ref="G98:U98" si="13">SUM(G96:G97)</f>
        <v>15</v>
      </c>
      <c r="H98" s="99">
        <f t="shared" si="13"/>
        <v>45</v>
      </c>
      <c r="I98" s="99">
        <f t="shared" si="13"/>
        <v>0</v>
      </c>
      <c r="J98" s="99">
        <f t="shared" si="13"/>
        <v>0</v>
      </c>
      <c r="K98" s="99">
        <f t="shared" si="13"/>
        <v>0</v>
      </c>
      <c r="L98" s="99">
        <f t="shared" si="13"/>
        <v>0</v>
      </c>
      <c r="M98" s="99">
        <f t="shared" si="13"/>
        <v>0</v>
      </c>
      <c r="N98" s="99">
        <f t="shared" si="13"/>
        <v>0</v>
      </c>
      <c r="O98" s="99">
        <f t="shared" si="13"/>
        <v>0</v>
      </c>
      <c r="P98" s="99">
        <f t="shared" si="13"/>
        <v>15</v>
      </c>
      <c r="Q98" s="99">
        <f t="shared" si="13"/>
        <v>15</v>
      </c>
      <c r="R98" s="99">
        <f t="shared" si="13"/>
        <v>0</v>
      </c>
      <c r="S98" s="99">
        <f t="shared" si="13"/>
        <v>30</v>
      </c>
      <c r="T98" s="99">
        <f t="shared" si="13"/>
        <v>0</v>
      </c>
      <c r="U98" s="99">
        <f t="shared" si="13"/>
        <v>0</v>
      </c>
    </row>
    <row r="99" spans="1:21" ht="21" customHeight="1" thickTop="1" thickBot="1" x14ac:dyDescent="0.3">
      <c r="A99" s="256" t="s">
        <v>133</v>
      </c>
      <c r="B99" s="257"/>
      <c r="C99" s="257"/>
      <c r="D99" s="257"/>
      <c r="E99" s="257"/>
      <c r="F99" s="257"/>
      <c r="G99" s="257"/>
      <c r="H99" s="257"/>
      <c r="I99" s="257"/>
      <c r="J99" s="257"/>
      <c r="K99" s="257"/>
      <c r="L99" s="257"/>
      <c r="M99" s="257"/>
      <c r="N99" s="257"/>
      <c r="O99" s="257"/>
      <c r="P99" s="257"/>
      <c r="Q99" s="257"/>
      <c r="R99" s="257"/>
      <c r="S99" s="257"/>
      <c r="T99" s="257"/>
      <c r="U99" s="257"/>
    </row>
    <row r="100" spans="1:21" ht="31.5" customHeight="1" thickTop="1" thickBot="1" x14ac:dyDescent="0.3">
      <c r="A100" s="123">
        <v>1</v>
      </c>
      <c r="B100" s="124" t="s">
        <v>139</v>
      </c>
      <c r="C100" s="76" t="s">
        <v>145</v>
      </c>
      <c r="D100" s="90"/>
      <c r="E100" s="91" t="s">
        <v>26</v>
      </c>
      <c r="F100" s="79">
        <v>15</v>
      </c>
      <c r="G100" s="92"/>
      <c r="H100" s="93"/>
      <c r="I100" s="82"/>
      <c r="J100" s="111"/>
      <c r="K100" s="111"/>
      <c r="L100" s="111"/>
      <c r="M100" s="111">
        <v>15</v>
      </c>
      <c r="N100" s="92"/>
      <c r="O100" s="112"/>
      <c r="P100" s="113"/>
      <c r="Q100" s="114">
        <v>15</v>
      </c>
      <c r="R100" s="125"/>
      <c r="S100" s="126"/>
      <c r="T100" s="113"/>
      <c r="U100" s="95"/>
    </row>
    <row r="101" spans="1:21" ht="32.25" customHeight="1" thickTop="1" thickBot="1" x14ac:dyDescent="0.3">
      <c r="A101" s="123">
        <v>2</v>
      </c>
      <c r="B101" s="124" t="s">
        <v>140</v>
      </c>
      <c r="C101" s="76" t="s">
        <v>146</v>
      </c>
      <c r="D101" s="90"/>
      <c r="E101" s="91" t="s">
        <v>26</v>
      </c>
      <c r="F101" s="79">
        <v>15</v>
      </c>
      <c r="G101" s="92"/>
      <c r="H101" s="93"/>
      <c r="I101" s="82"/>
      <c r="J101" s="111"/>
      <c r="K101" s="111"/>
      <c r="L101" s="111"/>
      <c r="M101" s="111">
        <v>15</v>
      </c>
      <c r="N101" s="92"/>
      <c r="O101" s="112"/>
      <c r="P101" s="113"/>
      <c r="Q101" s="114">
        <v>15</v>
      </c>
      <c r="R101" s="125"/>
      <c r="S101" s="126"/>
      <c r="T101" s="113"/>
      <c r="U101" s="95"/>
    </row>
    <row r="102" spans="1:21" ht="21" customHeight="1" thickTop="1" thickBot="1" x14ac:dyDescent="0.3">
      <c r="A102" s="121" t="s">
        <v>16</v>
      </c>
      <c r="B102" s="122"/>
      <c r="C102" s="97"/>
      <c r="D102" s="98"/>
      <c r="E102" s="98"/>
      <c r="F102" s="99">
        <f>SUM(F100:F101)</f>
        <v>30</v>
      </c>
      <c r="G102" s="99">
        <f t="shared" ref="G102:U102" si="14">SUM(G100:G101)</f>
        <v>0</v>
      </c>
      <c r="H102" s="99">
        <f t="shared" si="14"/>
        <v>0</v>
      </c>
      <c r="I102" s="99">
        <f t="shared" si="14"/>
        <v>0</v>
      </c>
      <c r="J102" s="99">
        <f t="shared" si="14"/>
        <v>0</v>
      </c>
      <c r="K102" s="99">
        <f t="shared" si="14"/>
        <v>0</v>
      </c>
      <c r="L102" s="99">
        <f t="shared" si="14"/>
        <v>0</v>
      </c>
      <c r="M102" s="99">
        <f t="shared" si="14"/>
        <v>30</v>
      </c>
      <c r="N102" s="99">
        <f t="shared" si="14"/>
        <v>0</v>
      </c>
      <c r="O102" s="99">
        <f t="shared" si="14"/>
        <v>0</v>
      </c>
      <c r="P102" s="99">
        <f t="shared" si="14"/>
        <v>0</v>
      </c>
      <c r="Q102" s="99">
        <f t="shared" si="14"/>
        <v>30</v>
      </c>
      <c r="R102" s="99">
        <f t="shared" si="14"/>
        <v>0</v>
      </c>
      <c r="S102" s="99">
        <f t="shared" si="14"/>
        <v>0</v>
      </c>
      <c r="T102" s="99">
        <f t="shared" si="14"/>
        <v>0</v>
      </c>
      <c r="U102" s="99">
        <f t="shared" si="14"/>
        <v>0</v>
      </c>
    </row>
    <row r="103" spans="1:21" ht="27.75" customHeight="1" thickTop="1" thickBot="1" x14ac:dyDescent="0.3">
      <c r="A103" s="256" t="s">
        <v>157</v>
      </c>
      <c r="B103" s="257"/>
      <c r="C103" s="257"/>
      <c r="D103" s="257"/>
      <c r="E103" s="257"/>
      <c r="F103" s="257"/>
      <c r="G103" s="257"/>
      <c r="H103" s="257"/>
      <c r="I103" s="257"/>
      <c r="J103" s="257"/>
      <c r="K103" s="257"/>
      <c r="L103" s="257"/>
      <c r="M103" s="257"/>
      <c r="N103" s="257"/>
      <c r="O103" s="257"/>
      <c r="P103" s="257"/>
      <c r="Q103" s="257"/>
      <c r="R103" s="257"/>
      <c r="S103" s="257"/>
      <c r="T103" s="257"/>
      <c r="U103" s="257"/>
    </row>
    <row r="104" spans="1:21" s="6" customFormat="1" ht="36" customHeight="1" thickTop="1" thickBot="1" x14ac:dyDescent="0.3">
      <c r="A104" s="127">
        <v>1</v>
      </c>
      <c r="B104" s="244" t="s">
        <v>167</v>
      </c>
      <c r="C104" s="245" t="s">
        <v>168</v>
      </c>
      <c r="D104" s="128"/>
      <c r="E104" s="128" t="s">
        <v>26</v>
      </c>
      <c r="F104" s="65">
        <v>60</v>
      </c>
      <c r="G104" s="129">
        <v>30</v>
      </c>
      <c r="H104" s="102">
        <v>30</v>
      </c>
      <c r="I104" s="130"/>
      <c r="J104" s="130"/>
      <c r="K104" s="130"/>
      <c r="L104" s="130"/>
      <c r="M104" s="130"/>
      <c r="N104" s="129"/>
      <c r="O104" s="131"/>
      <c r="P104" s="105">
        <v>30</v>
      </c>
      <c r="Q104" s="106">
        <v>30</v>
      </c>
      <c r="R104" s="129"/>
      <c r="S104" s="132"/>
      <c r="T104" s="71"/>
      <c r="U104" s="72"/>
    </row>
    <row r="105" spans="1:21" ht="36" customHeight="1" thickTop="1" thickBot="1" x14ac:dyDescent="0.3">
      <c r="A105" s="89">
        <v>2</v>
      </c>
      <c r="B105" s="246" t="s">
        <v>173</v>
      </c>
      <c r="C105" s="245" t="s">
        <v>174</v>
      </c>
      <c r="D105" s="247"/>
      <c r="E105" s="247" t="s">
        <v>26</v>
      </c>
      <c r="F105" s="248">
        <v>20</v>
      </c>
      <c r="G105" s="249">
        <v>10</v>
      </c>
      <c r="H105" s="250">
        <v>10</v>
      </c>
      <c r="I105" s="251"/>
      <c r="J105" s="251"/>
      <c r="K105" s="251"/>
      <c r="L105" s="251"/>
      <c r="M105" s="251"/>
      <c r="N105" s="249"/>
      <c r="O105" s="252"/>
      <c r="P105" s="253">
        <v>10</v>
      </c>
      <c r="Q105" s="254">
        <v>10</v>
      </c>
      <c r="R105" s="249"/>
      <c r="S105" s="132"/>
      <c r="T105" s="94"/>
      <c r="U105" s="95"/>
    </row>
    <row r="106" spans="1:21" ht="33" customHeight="1" thickTop="1" thickBot="1" x14ac:dyDescent="0.3">
      <c r="A106" s="127">
        <v>3</v>
      </c>
      <c r="B106" s="255" t="s">
        <v>97</v>
      </c>
      <c r="C106" s="245" t="s">
        <v>98</v>
      </c>
      <c r="D106" s="247"/>
      <c r="E106" s="247" t="s">
        <v>31</v>
      </c>
      <c r="F106" s="65">
        <v>20</v>
      </c>
      <c r="G106" s="129">
        <v>5</v>
      </c>
      <c r="H106" s="102">
        <v>15</v>
      </c>
      <c r="I106" s="130"/>
      <c r="J106" s="130"/>
      <c r="K106" s="130"/>
      <c r="L106" s="130"/>
      <c r="M106" s="130"/>
      <c r="N106" s="129"/>
      <c r="O106" s="131"/>
      <c r="P106" s="105"/>
      <c r="Q106" s="106"/>
      <c r="R106" s="129">
        <v>5</v>
      </c>
      <c r="S106" s="132">
        <v>15</v>
      </c>
      <c r="T106" s="94"/>
      <c r="U106" s="95"/>
    </row>
    <row r="107" spans="1:21" s="18" customFormat="1" ht="27.75" customHeight="1" thickTop="1" thickBot="1" x14ac:dyDescent="0.3">
      <c r="A107" s="127">
        <v>5</v>
      </c>
      <c r="B107" s="246" t="s">
        <v>169</v>
      </c>
      <c r="C107" s="245" t="s">
        <v>170</v>
      </c>
      <c r="D107" s="63"/>
      <c r="E107" s="63" t="s">
        <v>31</v>
      </c>
      <c r="F107" s="133">
        <v>30</v>
      </c>
      <c r="G107" s="118">
        <v>15</v>
      </c>
      <c r="H107" s="67">
        <v>15</v>
      </c>
      <c r="I107" s="134"/>
      <c r="J107" s="134"/>
      <c r="K107" s="134"/>
      <c r="L107" s="134"/>
      <c r="M107" s="134"/>
      <c r="N107" s="118"/>
      <c r="O107" s="119"/>
      <c r="P107" s="94"/>
      <c r="Q107" s="95"/>
      <c r="R107" s="118">
        <v>15</v>
      </c>
      <c r="S107" s="135">
        <v>15</v>
      </c>
      <c r="T107" s="94"/>
      <c r="U107" s="95"/>
    </row>
    <row r="108" spans="1:21" s="18" customFormat="1" ht="22.5" customHeight="1" thickTop="1" thickBot="1" x14ac:dyDescent="0.3">
      <c r="A108" s="89">
        <v>6</v>
      </c>
      <c r="B108" s="136" t="s">
        <v>171</v>
      </c>
      <c r="C108" s="62" t="s">
        <v>172</v>
      </c>
      <c r="D108" s="63"/>
      <c r="E108" s="63" t="s">
        <v>31</v>
      </c>
      <c r="F108" s="133">
        <v>20</v>
      </c>
      <c r="G108" s="118">
        <v>10</v>
      </c>
      <c r="H108" s="67">
        <v>10</v>
      </c>
      <c r="I108" s="134"/>
      <c r="J108" s="134"/>
      <c r="K108" s="134"/>
      <c r="L108" s="134"/>
      <c r="M108" s="134"/>
      <c r="N108" s="118"/>
      <c r="O108" s="119"/>
      <c r="P108" s="94"/>
      <c r="Q108" s="95"/>
      <c r="R108" s="118">
        <v>10</v>
      </c>
      <c r="S108" s="135">
        <v>10</v>
      </c>
      <c r="T108" s="94"/>
      <c r="U108" s="95"/>
    </row>
    <row r="109" spans="1:21" s="18" customFormat="1" ht="22.5" customHeight="1" thickTop="1" thickBot="1" x14ac:dyDescent="0.3">
      <c r="A109" s="121" t="s">
        <v>16</v>
      </c>
      <c r="B109" s="122"/>
      <c r="C109" s="97"/>
      <c r="D109" s="98"/>
      <c r="E109" s="98"/>
      <c r="F109" s="99">
        <f t="shared" ref="F109:U109" si="15">SUM(F104:F108)</f>
        <v>150</v>
      </c>
      <c r="G109" s="99">
        <f t="shared" si="15"/>
        <v>70</v>
      </c>
      <c r="H109" s="99">
        <f t="shared" si="15"/>
        <v>80</v>
      </c>
      <c r="I109" s="99">
        <f t="shared" si="15"/>
        <v>0</v>
      </c>
      <c r="J109" s="99">
        <f t="shared" si="15"/>
        <v>0</v>
      </c>
      <c r="K109" s="99">
        <f t="shared" si="15"/>
        <v>0</v>
      </c>
      <c r="L109" s="99">
        <f t="shared" si="15"/>
        <v>0</v>
      </c>
      <c r="M109" s="99">
        <f t="shared" si="15"/>
        <v>0</v>
      </c>
      <c r="N109" s="99">
        <f t="shared" si="15"/>
        <v>0</v>
      </c>
      <c r="O109" s="99">
        <f t="shared" si="15"/>
        <v>0</v>
      </c>
      <c r="P109" s="99">
        <f t="shared" si="15"/>
        <v>40</v>
      </c>
      <c r="Q109" s="99">
        <f t="shared" si="15"/>
        <v>40</v>
      </c>
      <c r="R109" s="99">
        <f t="shared" si="15"/>
        <v>30</v>
      </c>
      <c r="S109" s="99">
        <f t="shared" si="15"/>
        <v>40</v>
      </c>
      <c r="T109" s="99">
        <f t="shared" si="15"/>
        <v>0</v>
      </c>
      <c r="U109" s="99">
        <f t="shared" si="15"/>
        <v>0</v>
      </c>
    </row>
    <row r="110" spans="1:21" s="18" customFormat="1" ht="22.5" customHeight="1" thickTop="1" thickBot="1" x14ac:dyDescent="0.3">
      <c r="A110" s="256" t="s">
        <v>156</v>
      </c>
      <c r="B110" s="257"/>
      <c r="C110" s="257"/>
      <c r="D110" s="257"/>
      <c r="E110" s="257"/>
      <c r="F110" s="257"/>
      <c r="G110" s="257"/>
      <c r="H110" s="257"/>
      <c r="I110" s="257"/>
      <c r="J110" s="257"/>
      <c r="K110" s="257"/>
      <c r="L110" s="257"/>
      <c r="M110" s="257"/>
      <c r="N110" s="257"/>
      <c r="O110" s="257"/>
      <c r="P110" s="257"/>
      <c r="Q110" s="257"/>
      <c r="R110" s="257"/>
      <c r="S110" s="257"/>
      <c r="T110" s="257"/>
      <c r="U110" s="257"/>
    </row>
    <row r="111" spans="1:21" s="18" customFormat="1" ht="39" customHeight="1" thickTop="1" thickBot="1" x14ac:dyDescent="0.3">
      <c r="A111" s="127">
        <v>7</v>
      </c>
      <c r="B111" s="137" t="s">
        <v>99</v>
      </c>
      <c r="C111" s="62" t="s">
        <v>143</v>
      </c>
      <c r="D111" s="63"/>
      <c r="E111" s="63" t="s">
        <v>31</v>
      </c>
      <c r="F111" s="133">
        <v>30</v>
      </c>
      <c r="G111" s="118"/>
      <c r="H111" s="67"/>
      <c r="I111" s="134"/>
      <c r="J111" s="134"/>
      <c r="K111" s="134"/>
      <c r="L111" s="134"/>
      <c r="M111" s="134">
        <v>30</v>
      </c>
      <c r="N111" s="118"/>
      <c r="O111" s="119"/>
      <c r="P111" s="94"/>
      <c r="Q111" s="95"/>
      <c r="R111" s="118"/>
      <c r="S111" s="135">
        <v>30</v>
      </c>
      <c r="T111" s="94"/>
      <c r="U111" s="95"/>
    </row>
    <row r="112" spans="1:21" ht="36" customHeight="1" thickTop="1" thickBot="1" x14ac:dyDescent="0.3">
      <c r="A112" s="89">
        <v>8</v>
      </c>
      <c r="B112" s="137" t="s">
        <v>100</v>
      </c>
      <c r="C112" s="62" t="s">
        <v>101</v>
      </c>
      <c r="D112" s="63"/>
      <c r="E112" s="63" t="s">
        <v>31</v>
      </c>
      <c r="F112" s="133">
        <v>30</v>
      </c>
      <c r="G112" s="118"/>
      <c r="H112" s="67"/>
      <c r="I112" s="134"/>
      <c r="J112" s="134"/>
      <c r="K112" s="134"/>
      <c r="L112" s="134"/>
      <c r="M112" s="134">
        <v>30</v>
      </c>
      <c r="N112" s="118"/>
      <c r="O112" s="119"/>
      <c r="P112" s="94"/>
      <c r="Q112" s="95"/>
      <c r="R112" s="118"/>
      <c r="S112" s="135">
        <v>30</v>
      </c>
      <c r="T112" s="94"/>
      <c r="U112" s="95"/>
    </row>
    <row r="113" spans="1:21" ht="39" customHeight="1" thickTop="1" thickBot="1" x14ac:dyDescent="0.3">
      <c r="A113" s="127">
        <v>9</v>
      </c>
      <c r="B113" s="138" t="s">
        <v>102</v>
      </c>
      <c r="C113" s="62" t="s">
        <v>144</v>
      </c>
      <c r="D113" s="128"/>
      <c r="E113" s="128" t="s">
        <v>33</v>
      </c>
      <c r="F113" s="65">
        <v>30</v>
      </c>
      <c r="G113" s="129"/>
      <c r="H113" s="102"/>
      <c r="I113" s="130"/>
      <c r="J113" s="130"/>
      <c r="K113" s="130"/>
      <c r="L113" s="130"/>
      <c r="M113" s="130">
        <v>30</v>
      </c>
      <c r="N113" s="129"/>
      <c r="O113" s="131"/>
      <c r="P113" s="105"/>
      <c r="Q113" s="106"/>
      <c r="R113" s="129"/>
      <c r="S113" s="132"/>
      <c r="T113" s="94"/>
      <c r="U113" s="95">
        <v>30</v>
      </c>
    </row>
    <row r="114" spans="1:21" ht="37.5" customHeight="1" thickTop="1" thickBot="1" x14ac:dyDescent="0.3">
      <c r="A114" s="89">
        <v>10</v>
      </c>
      <c r="B114" s="138" t="s">
        <v>103</v>
      </c>
      <c r="C114" s="62" t="s">
        <v>104</v>
      </c>
      <c r="D114" s="63"/>
      <c r="E114" s="63" t="s">
        <v>33</v>
      </c>
      <c r="F114" s="133">
        <v>30</v>
      </c>
      <c r="G114" s="118"/>
      <c r="H114" s="67"/>
      <c r="I114" s="134"/>
      <c r="J114" s="134"/>
      <c r="K114" s="134"/>
      <c r="L114" s="134"/>
      <c r="M114" s="134">
        <v>30</v>
      </c>
      <c r="N114" s="118"/>
      <c r="O114" s="119"/>
      <c r="P114" s="94"/>
      <c r="Q114" s="95"/>
      <c r="R114" s="118"/>
      <c r="S114" s="135"/>
      <c r="T114" s="94"/>
      <c r="U114" s="95">
        <v>30</v>
      </c>
    </row>
    <row r="115" spans="1:21" ht="22.5" customHeight="1" thickTop="1" thickBot="1" x14ac:dyDescent="0.3">
      <c r="A115" s="267" t="s">
        <v>16</v>
      </c>
      <c r="B115" s="268"/>
      <c r="C115" s="97"/>
      <c r="D115" s="98"/>
      <c r="E115" s="98"/>
      <c r="F115" s="99">
        <f>SUM(F111:F114)</f>
        <v>120</v>
      </c>
      <c r="G115" s="99">
        <f t="shared" ref="G115:U115" si="16">SUM(G111:G114)</f>
        <v>0</v>
      </c>
      <c r="H115" s="99">
        <f t="shared" si="16"/>
        <v>0</v>
      </c>
      <c r="I115" s="99">
        <f t="shared" si="16"/>
        <v>0</v>
      </c>
      <c r="J115" s="99">
        <f t="shared" si="16"/>
        <v>0</v>
      </c>
      <c r="K115" s="99">
        <f t="shared" si="16"/>
        <v>0</v>
      </c>
      <c r="L115" s="99">
        <f t="shared" si="16"/>
        <v>0</v>
      </c>
      <c r="M115" s="99">
        <f t="shared" si="16"/>
        <v>120</v>
      </c>
      <c r="N115" s="99">
        <f t="shared" si="16"/>
        <v>0</v>
      </c>
      <c r="O115" s="99">
        <f t="shared" si="16"/>
        <v>0</v>
      </c>
      <c r="P115" s="99">
        <f t="shared" si="16"/>
        <v>0</v>
      </c>
      <c r="Q115" s="99">
        <f t="shared" si="16"/>
        <v>0</v>
      </c>
      <c r="R115" s="99">
        <f t="shared" si="16"/>
        <v>0</v>
      </c>
      <c r="S115" s="99">
        <f t="shared" si="16"/>
        <v>60</v>
      </c>
      <c r="T115" s="99">
        <f t="shared" si="16"/>
        <v>0</v>
      </c>
      <c r="U115" s="99">
        <f t="shared" si="16"/>
        <v>60</v>
      </c>
    </row>
    <row r="116" spans="1:21" ht="22.5" customHeight="1" thickTop="1" thickBot="1" x14ac:dyDescent="0.3">
      <c r="A116" s="242" t="s">
        <v>165</v>
      </c>
      <c r="B116" s="243"/>
      <c r="C116" s="97"/>
      <c r="D116" s="98"/>
      <c r="E116" s="98"/>
      <c r="F116" s="99">
        <f t="shared" ref="F116:U116" si="17">F115+F109+F102+F98+F87+F94</f>
        <v>540</v>
      </c>
      <c r="G116" s="99">
        <f t="shared" si="17"/>
        <v>125</v>
      </c>
      <c r="H116" s="99">
        <f t="shared" si="17"/>
        <v>235</v>
      </c>
      <c r="I116" s="99">
        <f t="shared" si="17"/>
        <v>0</v>
      </c>
      <c r="J116" s="99">
        <f t="shared" si="17"/>
        <v>30</v>
      </c>
      <c r="K116" s="99">
        <f t="shared" si="17"/>
        <v>0</v>
      </c>
      <c r="L116" s="99">
        <f t="shared" si="17"/>
        <v>0</v>
      </c>
      <c r="M116" s="99">
        <f t="shared" si="17"/>
        <v>150</v>
      </c>
      <c r="N116" s="99">
        <f t="shared" si="17"/>
        <v>40</v>
      </c>
      <c r="O116" s="99">
        <f t="shared" si="17"/>
        <v>80</v>
      </c>
      <c r="P116" s="99">
        <f t="shared" si="17"/>
        <v>55</v>
      </c>
      <c r="Q116" s="99">
        <f t="shared" si="17"/>
        <v>145</v>
      </c>
      <c r="R116" s="99">
        <f t="shared" si="17"/>
        <v>30</v>
      </c>
      <c r="S116" s="99">
        <f t="shared" si="17"/>
        <v>130</v>
      </c>
      <c r="T116" s="99">
        <f t="shared" si="17"/>
        <v>0</v>
      </c>
      <c r="U116" s="99">
        <f t="shared" si="17"/>
        <v>60</v>
      </c>
    </row>
    <row r="117" spans="1:21" ht="23.25" customHeight="1" thickTop="1" thickBot="1" x14ac:dyDescent="0.3">
      <c r="A117" s="267" t="s">
        <v>166</v>
      </c>
      <c r="B117" s="268"/>
      <c r="C117" s="97"/>
      <c r="D117" s="98"/>
      <c r="E117" s="98"/>
      <c r="F117" s="99">
        <f t="shared" ref="F117:U117" si="18">F115+F109+F102+F98+F94+F87+F20+F26+F30+F46+F53</f>
        <v>1785</v>
      </c>
      <c r="G117" s="99">
        <f t="shared" si="18"/>
        <v>635</v>
      </c>
      <c r="H117" s="99">
        <f t="shared" si="18"/>
        <v>700</v>
      </c>
      <c r="I117" s="99">
        <f t="shared" si="18"/>
        <v>30</v>
      </c>
      <c r="J117" s="99">
        <f t="shared" si="18"/>
        <v>120</v>
      </c>
      <c r="K117" s="99">
        <f t="shared" si="18"/>
        <v>30</v>
      </c>
      <c r="L117" s="99">
        <f t="shared" si="18"/>
        <v>120</v>
      </c>
      <c r="M117" s="99">
        <f t="shared" si="18"/>
        <v>150</v>
      </c>
      <c r="N117" s="99">
        <f t="shared" si="18"/>
        <v>175</v>
      </c>
      <c r="O117" s="99">
        <f t="shared" si="18"/>
        <v>275</v>
      </c>
      <c r="P117" s="99">
        <f t="shared" si="18"/>
        <v>190</v>
      </c>
      <c r="Q117" s="99">
        <f t="shared" si="18"/>
        <v>325</v>
      </c>
      <c r="R117" s="99">
        <f t="shared" si="18"/>
        <v>165</v>
      </c>
      <c r="S117" s="99">
        <f t="shared" si="18"/>
        <v>340</v>
      </c>
      <c r="T117" s="99">
        <f t="shared" si="18"/>
        <v>105</v>
      </c>
      <c r="U117" s="99">
        <f t="shared" si="18"/>
        <v>210</v>
      </c>
    </row>
    <row r="118" spans="1:21" ht="17.100000000000001" customHeight="1" thickTop="1" thickBot="1" x14ac:dyDescent="0.3">
      <c r="A118" s="139"/>
      <c r="B118" s="139"/>
      <c r="C118" s="140"/>
      <c r="D118" s="139" t="s">
        <v>105</v>
      </c>
      <c r="E118" s="141"/>
      <c r="F118" s="142">
        <f>F20+F26+F30+F46+F53</f>
        <v>1245</v>
      </c>
      <c r="G118" s="141"/>
      <c r="H118" s="141"/>
      <c r="I118" s="141"/>
      <c r="J118" s="141"/>
      <c r="K118" s="141"/>
      <c r="L118" s="141"/>
      <c r="M118" s="141"/>
      <c r="N118" s="280"/>
      <c r="O118" s="280"/>
      <c r="P118" s="280"/>
      <c r="Q118" s="280"/>
      <c r="R118" s="280"/>
      <c r="S118" s="280"/>
      <c r="T118" s="143"/>
      <c r="U118" s="143"/>
    </row>
    <row r="119" spans="1:21" ht="23.25" customHeight="1" thickTop="1" thickBot="1" x14ac:dyDescent="0.3">
      <c r="A119" s="139"/>
      <c r="B119" s="139" t="s">
        <v>147</v>
      </c>
      <c r="C119" s="140"/>
      <c r="D119" s="139" t="s">
        <v>106</v>
      </c>
      <c r="E119" s="139"/>
      <c r="F119" s="142">
        <f>F20+F26+F30+F70+F77</f>
        <v>1245</v>
      </c>
      <c r="G119" s="139"/>
      <c r="H119" s="141"/>
      <c r="I119" s="144" t="s">
        <v>107</v>
      </c>
      <c r="J119" s="281" t="s">
        <v>108</v>
      </c>
      <c r="K119" s="281"/>
      <c r="L119" s="281"/>
      <c r="M119" s="145"/>
      <c r="N119" s="146">
        <f>COUNTIF($D13:$D53,1)</f>
        <v>3</v>
      </c>
      <c r="O119" s="147">
        <f>COUNTIF($E13:$E53,1)</f>
        <v>4</v>
      </c>
      <c r="P119" s="146">
        <f>COUNTIF($D13:$D53,2)</f>
        <v>3</v>
      </c>
      <c r="Q119" s="147">
        <f>COUNTIF($E13:$E53,2)</f>
        <v>4</v>
      </c>
      <c r="R119" s="146">
        <f>COUNTIF($D13:$D53,3)</f>
        <v>3</v>
      </c>
      <c r="S119" s="147">
        <f>COUNTIF($E13:$E53,3)</f>
        <v>4</v>
      </c>
      <c r="T119" s="146">
        <f>COUNTIF($D13:$D53,4)</f>
        <v>1</v>
      </c>
      <c r="U119" s="147">
        <f>COUNTIF($E13:$E53,4)</f>
        <v>5</v>
      </c>
    </row>
    <row r="120" spans="1:21" ht="30.75" customHeight="1" thickTop="1" thickBot="1" x14ac:dyDescent="0.3">
      <c r="A120" s="139"/>
      <c r="B120" s="139" t="s">
        <v>148</v>
      </c>
      <c r="C120" s="140"/>
      <c r="D120" s="139"/>
      <c r="E120" s="139"/>
      <c r="F120" s="142"/>
      <c r="G120" s="139"/>
      <c r="H120" s="141"/>
      <c r="I120" s="144" t="s">
        <v>107</v>
      </c>
      <c r="J120" s="281" t="s">
        <v>109</v>
      </c>
      <c r="K120" s="281"/>
      <c r="L120" s="281"/>
      <c r="M120" s="145"/>
      <c r="N120" s="146">
        <f>COUNTIF($D13:$D29,1)+COUNTIF($D56:$D76,1)</f>
        <v>3</v>
      </c>
      <c r="O120" s="147">
        <f>COUNTIF($E13:$E29,1)+COUNTIF($E56:$E76,1)</f>
        <v>4</v>
      </c>
      <c r="P120" s="146">
        <f>COUNTIF($D13:$D29,2)+COUNTIF($D56:$D76,2)</f>
        <v>3</v>
      </c>
      <c r="Q120" s="147">
        <f>COUNTIF($E13:$E29,2)+COUNTIF($E56:$E76,2)</f>
        <v>5</v>
      </c>
      <c r="R120" s="146">
        <f>COUNTIF($D13:$D29,3)+COUNTIF($D56:$D76,3)</f>
        <v>3</v>
      </c>
      <c r="S120" s="147">
        <f>COUNTIF($E13:$E29,3)+COUNTIF($E56:$E76,3)</f>
        <v>3</v>
      </c>
      <c r="T120" s="146">
        <f>COUNTIF($D13:$D29,4)+COUNTIF($D56:$D76,4)</f>
        <v>1</v>
      </c>
      <c r="U120" s="147">
        <f>COUNTIF($E13:$E29,4)+COUNTIF($E56:$E76,4)</f>
        <v>5</v>
      </c>
    </row>
    <row r="121" spans="1:21" ht="28.5" customHeight="1" thickTop="1" thickBot="1" x14ac:dyDescent="0.3">
      <c r="A121" s="139"/>
      <c r="B121" s="139"/>
      <c r="C121" s="140"/>
      <c r="D121" s="139"/>
      <c r="E121" s="139"/>
      <c r="F121" s="142"/>
      <c r="G121" s="139"/>
      <c r="H121" s="141"/>
      <c r="I121" s="144" t="s">
        <v>107</v>
      </c>
      <c r="J121" s="148" t="s">
        <v>110</v>
      </c>
      <c r="K121" s="148"/>
      <c r="L121" s="148"/>
      <c r="M121" s="145"/>
      <c r="N121" s="146">
        <f>COUNTIF($D13:$D53,1)+COUNTIF($D81:$D114,1)</f>
        <v>5</v>
      </c>
      <c r="O121" s="147">
        <f>COUNTIF($E13:$E53,1)+COUNTIF($E81:$E114,1)</f>
        <v>9</v>
      </c>
      <c r="P121" s="146">
        <f>COUNTIF($D13:$D53,2)+COUNTIF($D81:$D114,2)</f>
        <v>4</v>
      </c>
      <c r="Q121" s="147">
        <f>COUNTIF($E13:$E53,2)+COUNTIF($E81:$E114,2)</f>
        <v>12</v>
      </c>
      <c r="R121" s="146">
        <f>COUNTIF($D13:$D53,3)+COUNTIF($D81:$D114,3)</f>
        <v>3</v>
      </c>
      <c r="S121" s="147">
        <f>COUNTIF($E13:$E53,3)+COUNTIF($E81:$E114,3)</f>
        <v>10</v>
      </c>
      <c r="T121" s="146">
        <f>COUNTIF($D13:$D53,4)+COUNTIF($D81:$D114,4)</f>
        <v>1</v>
      </c>
      <c r="U121" s="147">
        <f>COUNTIF($E13:$E53,4)+COUNTIF($E81:$E114,4)</f>
        <v>7</v>
      </c>
    </row>
    <row r="122" spans="1:21" ht="15.75" customHeight="1" thickTop="1" thickBot="1" x14ac:dyDescent="0.3">
      <c r="A122" s="139"/>
      <c r="B122" s="139"/>
      <c r="C122" s="140"/>
      <c r="D122" s="139"/>
      <c r="E122" s="139"/>
      <c r="F122" s="142"/>
      <c r="G122" s="139"/>
      <c r="H122" s="141"/>
      <c r="I122" s="144" t="s">
        <v>107</v>
      </c>
      <c r="J122" s="277" t="s">
        <v>111</v>
      </c>
      <c r="K122" s="277"/>
      <c r="L122" s="277"/>
      <c r="M122" s="278"/>
      <c r="N122" s="146">
        <f>COUNTIF($D13:$D29,1)+COUNTIF($D56:$D76,1)+COUNTIF($D81:$D114,1)</f>
        <v>5</v>
      </c>
      <c r="O122" s="147">
        <f>COUNTIF($E13:$E29,1)+COUNTIF($E56:$E76,1)+COUNTIF($E81:$E114,1)</f>
        <v>9</v>
      </c>
      <c r="P122" s="146">
        <f>COUNTIF($D13:$D29,2)+COUNTIF($D56:$D76,2)+COUNTIF($D81:$D114,2)</f>
        <v>4</v>
      </c>
      <c r="Q122" s="147">
        <f>COUNTIF($E13:$E29,2)+COUNTIF($E56:$E76,2)+COUNTIF($E81:$E114,2)</f>
        <v>13</v>
      </c>
      <c r="R122" s="146">
        <f>COUNTIF($D13:$D29,3)+COUNTIF($D56:$D76,3)+COUNTIF($D81:$D114,3)</f>
        <v>3</v>
      </c>
      <c r="S122" s="147">
        <f>COUNTIF($E13:$E29,3)+COUNTIF($E56:$E76,3)+COUNTIF($E81:$E114,3)</f>
        <v>9</v>
      </c>
      <c r="T122" s="146">
        <f>COUNTIF($D13:$D29,4)+COUNTIF($D56:$D76,4)+COUNTIF($D81:$D114,4)</f>
        <v>1</v>
      </c>
      <c r="U122" s="147">
        <f>COUNTIF($E13:$E29,4)+COUNTIF($E56:$E76,4)+COUNTIF($E81:$E114,4)</f>
        <v>7</v>
      </c>
    </row>
    <row r="123" spans="1:21" ht="17.100000000000001" customHeight="1" thickTop="1" x14ac:dyDescent="0.25">
      <c r="A123" s="279"/>
      <c r="B123" s="279"/>
      <c r="C123" s="279"/>
      <c r="D123" s="279"/>
      <c r="E123" s="279"/>
      <c r="F123" s="279"/>
      <c r="G123" s="279"/>
      <c r="H123" s="279"/>
      <c r="I123" s="279"/>
      <c r="J123" s="279"/>
      <c r="K123" s="279"/>
      <c r="L123" s="279"/>
      <c r="M123" s="279"/>
      <c r="N123" s="279"/>
      <c r="O123" s="279"/>
      <c r="P123" s="279"/>
      <c r="Q123" s="279"/>
      <c r="R123" s="279"/>
      <c r="S123" s="279"/>
      <c r="T123" s="279"/>
      <c r="U123" s="279"/>
    </row>
    <row r="124" spans="1:21" ht="17.100000000000001" customHeight="1" x14ac:dyDescent="0.25">
      <c r="A124" s="20"/>
      <c r="B124" s="19"/>
      <c r="C124" s="21"/>
      <c r="D124" s="19"/>
      <c r="E124" s="19"/>
      <c r="F124" s="43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</row>
    <row r="125" spans="1:21" ht="17.100000000000001" customHeight="1" x14ac:dyDescent="0.25">
      <c r="A125" s="20"/>
      <c r="B125" s="19"/>
      <c r="C125" s="21"/>
      <c r="D125" s="19"/>
      <c r="E125" s="19"/>
      <c r="F125" s="43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</row>
    <row r="126" spans="1:21" ht="17.100000000000001" customHeight="1" x14ac:dyDescent="0.25">
      <c r="A126" s="20"/>
      <c r="B126" s="19"/>
      <c r="C126" s="21"/>
      <c r="D126" s="19"/>
      <c r="E126" s="19"/>
      <c r="F126" s="43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</row>
    <row r="127" spans="1:21" ht="17.100000000000001" customHeight="1" x14ac:dyDescent="0.25">
      <c r="A127" s="20"/>
      <c r="B127" s="19"/>
      <c r="C127" s="21"/>
      <c r="D127" s="19"/>
      <c r="E127" s="19"/>
      <c r="F127" s="43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</row>
    <row r="128" spans="1:21" ht="17.100000000000001" customHeight="1" x14ac:dyDescent="0.25">
      <c r="A128" s="20"/>
      <c r="B128" s="19"/>
      <c r="C128" s="21"/>
      <c r="D128" s="19"/>
      <c r="E128" s="19"/>
      <c r="F128" s="43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</row>
    <row r="129" spans="6:6" ht="17.100000000000001" customHeight="1" x14ac:dyDescent="0.25">
      <c r="F129" s="6"/>
    </row>
    <row r="130" spans="6:6" ht="17.100000000000001" customHeight="1" x14ac:dyDescent="0.25">
      <c r="F130" s="6"/>
    </row>
    <row r="131" spans="6:6" ht="17.100000000000001" customHeight="1" x14ac:dyDescent="0.25">
      <c r="F131" s="6"/>
    </row>
    <row r="132" spans="6:6" ht="17.100000000000001" customHeight="1" x14ac:dyDescent="0.25">
      <c r="F132" s="6"/>
    </row>
    <row r="133" spans="6:6" ht="17.100000000000001" customHeight="1" x14ac:dyDescent="0.25">
      <c r="F133" s="6"/>
    </row>
    <row r="134" spans="6:6" ht="17.100000000000001" customHeight="1" x14ac:dyDescent="0.25">
      <c r="F134" s="6"/>
    </row>
    <row r="135" spans="6:6" ht="17.100000000000001" customHeight="1" x14ac:dyDescent="0.25">
      <c r="F135" s="6"/>
    </row>
    <row r="136" spans="6:6" ht="17.100000000000001" customHeight="1" x14ac:dyDescent="0.25">
      <c r="F136" s="6"/>
    </row>
    <row r="137" spans="6:6" ht="17.100000000000001" customHeight="1" x14ac:dyDescent="0.25">
      <c r="F137" s="6"/>
    </row>
    <row r="138" spans="6:6" ht="17.100000000000001" customHeight="1" x14ac:dyDescent="0.25">
      <c r="F138" s="6"/>
    </row>
    <row r="139" spans="6:6" ht="17.100000000000001" customHeight="1" x14ac:dyDescent="0.25">
      <c r="F139" s="6"/>
    </row>
    <row r="140" spans="6:6" ht="17.100000000000001" customHeight="1" x14ac:dyDescent="0.25">
      <c r="F140" s="6"/>
    </row>
    <row r="141" spans="6:6" ht="17.100000000000001" customHeight="1" x14ac:dyDescent="0.25">
      <c r="F141" s="6"/>
    </row>
    <row r="142" spans="6:6" ht="17.100000000000001" customHeight="1" x14ac:dyDescent="0.25">
      <c r="F142" s="6"/>
    </row>
    <row r="143" spans="6:6" ht="17.100000000000001" customHeight="1" x14ac:dyDescent="0.25">
      <c r="F143" s="6"/>
    </row>
    <row r="144" spans="6:6" ht="17.100000000000001" customHeight="1" x14ac:dyDescent="0.25">
      <c r="F144" s="6"/>
    </row>
    <row r="145" spans="6:6" ht="17.100000000000001" customHeight="1" x14ac:dyDescent="0.25">
      <c r="F145" s="6"/>
    </row>
    <row r="146" spans="6:6" ht="17.100000000000001" customHeight="1" x14ac:dyDescent="0.25">
      <c r="F146" s="6"/>
    </row>
    <row r="147" spans="6:6" ht="17.100000000000001" customHeight="1" x14ac:dyDescent="0.25">
      <c r="F147" s="6"/>
    </row>
    <row r="148" spans="6:6" ht="17.100000000000001" customHeight="1" x14ac:dyDescent="0.25">
      <c r="F148" s="6"/>
    </row>
    <row r="149" spans="6:6" ht="17.100000000000001" customHeight="1" x14ac:dyDescent="0.25">
      <c r="F149" s="6"/>
    </row>
    <row r="150" spans="6:6" ht="17.100000000000001" customHeight="1" x14ac:dyDescent="0.25">
      <c r="F150" s="6"/>
    </row>
    <row r="151" spans="6:6" ht="17.100000000000001" customHeight="1" x14ac:dyDescent="0.25">
      <c r="F151" s="6"/>
    </row>
    <row r="152" spans="6:6" ht="17.100000000000001" customHeight="1" x14ac:dyDescent="0.25">
      <c r="F152" s="6"/>
    </row>
    <row r="153" spans="6:6" ht="17.100000000000001" customHeight="1" x14ac:dyDescent="0.25">
      <c r="F153" s="6"/>
    </row>
    <row r="154" spans="6:6" ht="17.100000000000001" customHeight="1" x14ac:dyDescent="0.25">
      <c r="F154" s="6"/>
    </row>
    <row r="155" spans="6:6" ht="17.100000000000001" customHeight="1" x14ac:dyDescent="0.25">
      <c r="F155" s="6"/>
    </row>
    <row r="156" spans="6:6" ht="17.100000000000001" customHeight="1" x14ac:dyDescent="0.25">
      <c r="F156" s="6"/>
    </row>
    <row r="157" spans="6:6" ht="17.100000000000001" customHeight="1" x14ac:dyDescent="0.25">
      <c r="F157" s="6"/>
    </row>
    <row r="158" spans="6:6" ht="17.100000000000001" customHeight="1" x14ac:dyDescent="0.25">
      <c r="F158" s="6"/>
    </row>
    <row r="159" spans="6:6" ht="17.100000000000001" customHeight="1" x14ac:dyDescent="0.25">
      <c r="F159" s="6"/>
    </row>
    <row r="160" spans="6:6" ht="17.100000000000001" customHeight="1" x14ac:dyDescent="0.25">
      <c r="F160" s="6"/>
    </row>
    <row r="161" spans="6:6" ht="17.100000000000001" customHeight="1" x14ac:dyDescent="0.25">
      <c r="F161" s="6"/>
    </row>
    <row r="162" spans="6:6" ht="17.100000000000001" customHeight="1" x14ac:dyDescent="0.25">
      <c r="F162" s="6"/>
    </row>
    <row r="163" spans="6:6" ht="17.100000000000001" customHeight="1" x14ac:dyDescent="0.25">
      <c r="F163" s="6"/>
    </row>
    <row r="164" spans="6:6" ht="17.100000000000001" customHeight="1" x14ac:dyDescent="0.25">
      <c r="F164" s="6"/>
    </row>
    <row r="165" spans="6:6" ht="17.100000000000001" customHeight="1" x14ac:dyDescent="0.25">
      <c r="F165" s="6"/>
    </row>
    <row r="166" spans="6:6" ht="17.100000000000001" customHeight="1" x14ac:dyDescent="0.25">
      <c r="F166" s="6"/>
    </row>
    <row r="167" spans="6:6" ht="17.100000000000001" customHeight="1" x14ac:dyDescent="0.25">
      <c r="F167" s="6"/>
    </row>
    <row r="168" spans="6:6" ht="17.100000000000001" customHeight="1" x14ac:dyDescent="0.25">
      <c r="F168" s="6"/>
    </row>
    <row r="169" spans="6:6" ht="17.100000000000001" customHeight="1" x14ac:dyDescent="0.25">
      <c r="F169" s="6"/>
    </row>
    <row r="170" spans="6:6" ht="17.100000000000001" customHeight="1" x14ac:dyDescent="0.25">
      <c r="F170" s="6"/>
    </row>
    <row r="171" spans="6:6" x14ac:dyDescent="0.25">
      <c r="F171" s="6"/>
    </row>
    <row r="172" spans="6:6" x14ac:dyDescent="0.25">
      <c r="F172" s="6"/>
    </row>
    <row r="173" spans="6:6" x14ac:dyDescent="0.25">
      <c r="F173" s="6"/>
    </row>
    <row r="174" spans="6:6" x14ac:dyDescent="0.25">
      <c r="F174" s="6"/>
    </row>
    <row r="175" spans="6:6" x14ac:dyDescent="0.25">
      <c r="F175" s="6"/>
    </row>
    <row r="176" spans="6:6" x14ac:dyDescent="0.25">
      <c r="F176" s="6"/>
    </row>
    <row r="177" spans="6:6" x14ac:dyDescent="0.25">
      <c r="F177" s="6"/>
    </row>
    <row r="178" spans="6:6" x14ac:dyDescent="0.25">
      <c r="F178" s="6"/>
    </row>
    <row r="179" spans="6:6" x14ac:dyDescent="0.25">
      <c r="F179" s="6"/>
    </row>
    <row r="180" spans="6:6" x14ac:dyDescent="0.25">
      <c r="F180" s="6"/>
    </row>
    <row r="181" spans="6:6" x14ac:dyDescent="0.25">
      <c r="F181" s="6"/>
    </row>
    <row r="182" spans="6:6" x14ac:dyDescent="0.25">
      <c r="F182" s="6"/>
    </row>
    <row r="183" spans="6:6" x14ac:dyDescent="0.25">
      <c r="F183" s="6"/>
    </row>
    <row r="184" spans="6:6" x14ac:dyDescent="0.25">
      <c r="F184" s="6"/>
    </row>
    <row r="185" spans="6:6" x14ac:dyDescent="0.25">
      <c r="F185" s="6"/>
    </row>
    <row r="186" spans="6:6" x14ac:dyDescent="0.25">
      <c r="F186" s="6"/>
    </row>
    <row r="187" spans="6:6" x14ac:dyDescent="0.25">
      <c r="F187" s="6"/>
    </row>
    <row r="188" spans="6:6" x14ac:dyDescent="0.25">
      <c r="F188" s="6"/>
    </row>
    <row r="189" spans="6:6" x14ac:dyDescent="0.25">
      <c r="F189" s="6"/>
    </row>
    <row r="190" spans="6:6" x14ac:dyDescent="0.25">
      <c r="F190" s="6"/>
    </row>
    <row r="191" spans="6:6" x14ac:dyDescent="0.25">
      <c r="F191" s="6"/>
    </row>
    <row r="192" spans="6:6" x14ac:dyDescent="0.25">
      <c r="F192" s="6"/>
    </row>
    <row r="193" spans="6:6" x14ac:dyDescent="0.25">
      <c r="F193" s="6"/>
    </row>
    <row r="194" spans="6:6" x14ac:dyDescent="0.25">
      <c r="F194" s="6"/>
    </row>
    <row r="195" spans="6:6" x14ac:dyDescent="0.25">
      <c r="F195" s="6"/>
    </row>
    <row r="196" spans="6:6" x14ac:dyDescent="0.25">
      <c r="F196" s="6"/>
    </row>
    <row r="197" spans="6:6" x14ac:dyDescent="0.25">
      <c r="F197" s="6"/>
    </row>
    <row r="198" spans="6:6" x14ac:dyDescent="0.25">
      <c r="F198" s="6"/>
    </row>
    <row r="199" spans="6:6" x14ac:dyDescent="0.25">
      <c r="F199" s="6"/>
    </row>
    <row r="200" spans="6:6" x14ac:dyDescent="0.25">
      <c r="F200" s="6"/>
    </row>
    <row r="201" spans="6:6" x14ac:dyDescent="0.25">
      <c r="F201" s="6"/>
    </row>
    <row r="202" spans="6:6" x14ac:dyDescent="0.25">
      <c r="F202" s="6"/>
    </row>
    <row r="203" spans="6:6" x14ac:dyDescent="0.25">
      <c r="F203" s="6"/>
    </row>
    <row r="204" spans="6:6" x14ac:dyDescent="0.25">
      <c r="F204" s="6"/>
    </row>
    <row r="205" spans="6:6" x14ac:dyDescent="0.25">
      <c r="F205" s="6"/>
    </row>
    <row r="206" spans="6:6" x14ac:dyDescent="0.25">
      <c r="F206" s="6"/>
    </row>
    <row r="207" spans="6:6" x14ac:dyDescent="0.25">
      <c r="F207" s="6"/>
    </row>
    <row r="208" spans="6:6" x14ac:dyDescent="0.25">
      <c r="F208" s="6"/>
    </row>
    <row r="209" spans="6:6" x14ac:dyDescent="0.25">
      <c r="F209" s="6"/>
    </row>
    <row r="210" spans="6:6" x14ac:dyDescent="0.25">
      <c r="F210" s="6"/>
    </row>
    <row r="211" spans="6:6" x14ac:dyDescent="0.25">
      <c r="F211" s="6"/>
    </row>
    <row r="212" spans="6:6" x14ac:dyDescent="0.25">
      <c r="F212" s="6"/>
    </row>
    <row r="213" spans="6:6" x14ac:dyDescent="0.25">
      <c r="F213" s="6"/>
    </row>
    <row r="214" spans="6:6" x14ac:dyDescent="0.25">
      <c r="F214" s="6"/>
    </row>
    <row r="215" spans="6:6" x14ac:dyDescent="0.25">
      <c r="F215" s="6"/>
    </row>
    <row r="216" spans="6:6" x14ac:dyDescent="0.25">
      <c r="F216" s="6"/>
    </row>
    <row r="217" spans="6:6" x14ac:dyDescent="0.25">
      <c r="F217" s="6"/>
    </row>
    <row r="218" spans="6:6" x14ac:dyDescent="0.25">
      <c r="F218" s="6"/>
    </row>
    <row r="219" spans="6:6" x14ac:dyDescent="0.25">
      <c r="F219" s="6"/>
    </row>
    <row r="220" spans="6:6" x14ac:dyDescent="0.25">
      <c r="F220" s="6"/>
    </row>
    <row r="221" spans="6:6" x14ac:dyDescent="0.25">
      <c r="F221" s="6"/>
    </row>
    <row r="222" spans="6:6" x14ac:dyDescent="0.25">
      <c r="F222" s="6"/>
    </row>
    <row r="223" spans="6:6" x14ac:dyDescent="0.25">
      <c r="F223" s="6"/>
    </row>
    <row r="224" spans="6:6" x14ac:dyDescent="0.25">
      <c r="F224" s="6"/>
    </row>
    <row r="225" spans="6:6" x14ac:dyDescent="0.25">
      <c r="F225" s="6"/>
    </row>
    <row r="226" spans="6:6" x14ac:dyDescent="0.25">
      <c r="F226" s="6"/>
    </row>
    <row r="227" spans="6:6" x14ac:dyDescent="0.25">
      <c r="F227" s="6"/>
    </row>
    <row r="228" spans="6:6" x14ac:dyDescent="0.25">
      <c r="F228" s="6"/>
    </row>
    <row r="229" spans="6:6" x14ac:dyDescent="0.25">
      <c r="F229" s="6"/>
    </row>
    <row r="230" spans="6:6" x14ac:dyDescent="0.25">
      <c r="F230" s="6"/>
    </row>
    <row r="231" spans="6:6" x14ac:dyDescent="0.25">
      <c r="F231" s="6"/>
    </row>
    <row r="232" spans="6:6" x14ac:dyDescent="0.25">
      <c r="F232" s="6"/>
    </row>
    <row r="233" spans="6:6" x14ac:dyDescent="0.25">
      <c r="F233" s="6"/>
    </row>
    <row r="234" spans="6:6" x14ac:dyDescent="0.25">
      <c r="F234" s="6"/>
    </row>
    <row r="235" spans="6:6" x14ac:dyDescent="0.25">
      <c r="F235" s="6"/>
    </row>
    <row r="236" spans="6:6" x14ac:dyDescent="0.25">
      <c r="F236" s="6"/>
    </row>
    <row r="237" spans="6:6" x14ac:dyDescent="0.25">
      <c r="F237" s="6"/>
    </row>
    <row r="238" spans="6:6" x14ac:dyDescent="0.25">
      <c r="F238" s="6"/>
    </row>
    <row r="239" spans="6:6" x14ac:dyDescent="0.25">
      <c r="F239" s="6"/>
    </row>
    <row r="240" spans="6:6" x14ac:dyDescent="0.25">
      <c r="F240" s="6"/>
    </row>
    <row r="241" spans="6:6" x14ac:dyDescent="0.25">
      <c r="F241" s="6"/>
    </row>
    <row r="242" spans="6:6" x14ac:dyDescent="0.25">
      <c r="F242" s="6"/>
    </row>
    <row r="243" spans="6:6" x14ac:dyDescent="0.25">
      <c r="F243" s="6"/>
    </row>
    <row r="244" spans="6:6" x14ac:dyDescent="0.25">
      <c r="F244" s="6"/>
    </row>
    <row r="245" spans="6:6" x14ac:dyDescent="0.25">
      <c r="F245" s="6"/>
    </row>
    <row r="246" spans="6:6" x14ac:dyDescent="0.25">
      <c r="F246" s="6"/>
    </row>
    <row r="247" spans="6:6" x14ac:dyDescent="0.25">
      <c r="F247" s="6"/>
    </row>
    <row r="248" spans="6:6" x14ac:dyDescent="0.25">
      <c r="F248" s="6"/>
    </row>
    <row r="249" spans="6:6" x14ac:dyDescent="0.25">
      <c r="F249" s="6"/>
    </row>
    <row r="250" spans="6:6" x14ac:dyDescent="0.25">
      <c r="F250" s="6"/>
    </row>
    <row r="251" spans="6:6" x14ac:dyDescent="0.25">
      <c r="F251" s="6"/>
    </row>
    <row r="252" spans="6:6" x14ac:dyDescent="0.25">
      <c r="F252" s="6"/>
    </row>
    <row r="253" spans="6:6" x14ac:dyDescent="0.25">
      <c r="F253" s="6"/>
    </row>
    <row r="254" spans="6:6" x14ac:dyDescent="0.25">
      <c r="F254" s="6"/>
    </row>
    <row r="255" spans="6:6" x14ac:dyDescent="0.25">
      <c r="F255" s="6"/>
    </row>
    <row r="256" spans="6:6" x14ac:dyDescent="0.25">
      <c r="F256" s="6"/>
    </row>
    <row r="257" spans="6:6" x14ac:dyDescent="0.25">
      <c r="F257" s="6"/>
    </row>
    <row r="258" spans="6:6" x14ac:dyDescent="0.25">
      <c r="F258" s="6"/>
    </row>
    <row r="259" spans="6:6" x14ac:dyDescent="0.25">
      <c r="F259" s="6"/>
    </row>
    <row r="260" spans="6:6" x14ac:dyDescent="0.25">
      <c r="F260" s="6"/>
    </row>
    <row r="261" spans="6:6" x14ac:dyDescent="0.25">
      <c r="F261" s="6"/>
    </row>
    <row r="262" spans="6:6" x14ac:dyDescent="0.25">
      <c r="F262" s="6"/>
    </row>
    <row r="263" spans="6:6" x14ac:dyDescent="0.25">
      <c r="F263" s="6"/>
    </row>
    <row r="264" spans="6:6" x14ac:dyDescent="0.25">
      <c r="F264" s="6"/>
    </row>
    <row r="265" spans="6:6" x14ac:dyDescent="0.25">
      <c r="F265" s="6"/>
    </row>
    <row r="266" spans="6:6" x14ac:dyDescent="0.25">
      <c r="F266" s="6"/>
    </row>
    <row r="267" spans="6:6" x14ac:dyDescent="0.25">
      <c r="F267" s="6"/>
    </row>
    <row r="268" spans="6:6" x14ac:dyDescent="0.25">
      <c r="F268" s="6"/>
    </row>
    <row r="269" spans="6:6" x14ac:dyDescent="0.25">
      <c r="F269" s="6"/>
    </row>
    <row r="270" spans="6:6" x14ac:dyDescent="0.25">
      <c r="F270" s="6"/>
    </row>
    <row r="271" spans="6:6" x14ac:dyDescent="0.25">
      <c r="F271" s="6"/>
    </row>
    <row r="272" spans="6:6" x14ac:dyDescent="0.25">
      <c r="F272" s="6"/>
    </row>
    <row r="273" spans="6:6" x14ac:dyDescent="0.25">
      <c r="F273" s="6"/>
    </row>
    <row r="274" spans="6:6" x14ac:dyDescent="0.25">
      <c r="F274" s="6"/>
    </row>
    <row r="275" spans="6:6" x14ac:dyDescent="0.25">
      <c r="F275" s="6"/>
    </row>
    <row r="276" spans="6:6" x14ac:dyDescent="0.25">
      <c r="F276" s="6"/>
    </row>
  </sheetData>
  <mergeCells count="37">
    <mergeCell ref="J122:M122"/>
    <mergeCell ref="A123:U123"/>
    <mergeCell ref="A87:B87"/>
    <mergeCell ref="A88:U88"/>
    <mergeCell ref="A94:B94"/>
    <mergeCell ref="A99:U99"/>
    <mergeCell ref="A110:U110"/>
    <mergeCell ref="A117:B117"/>
    <mergeCell ref="N118:O118"/>
    <mergeCell ref="P118:Q118"/>
    <mergeCell ref="R118:S118"/>
    <mergeCell ref="J119:L119"/>
    <mergeCell ref="J120:L120"/>
    <mergeCell ref="A115:B115"/>
    <mergeCell ref="D78:E78"/>
    <mergeCell ref="A79:U79"/>
    <mergeCell ref="A80:U80"/>
    <mergeCell ref="A95:U95"/>
    <mergeCell ref="A103:U103"/>
    <mergeCell ref="A77:B77"/>
    <mergeCell ref="A26:B26"/>
    <mergeCell ref="A27:U27"/>
    <mergeCell ref="A30:B30"/>
    <mergeCell ref="A31:U31"/>
    <mergeCell ref="A32:U32"/>
    <mergeCell ref="A47:U47"/>
    <mergeCell ref="A53:B53"/>
    <mergeCell ref="A54:U54"/>
    <mergeCell ref="A55:U55"/>
    <mergeCell ref="A70:B70"/>
    <mergeCell ref="A71:U71"/>
    <mergeCell ref="A21:U21"/>
    <mergeCell ref="A1:U1"/>
    <mergeCell ref="F8:M9"/>
    <mergeCell ref="N8:Q8"/>
    <mergeCell ref="R8:U8"/>
    <mergeCell ref="A12:U12"/>
  </mergeCells>
  <pageMargins left="0.7" right="0.7" top="0.75" bottom="0.75" header="0.3" footer="0.3"/>
  <pageSetup paperSize="9" scale="5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UwB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A.Slizewska</dc:creator>
  <cp:lastModifiedBy>planista</cp:lastModifiedBy>
  <cp:lastPrinted>2026-09-11T09:49:02Z</cp:lastPrinted>
  <dcterms:created xsi:type="dcterms:W3CDTF">2026-02-16T11:27:07Z</dcterms:created>
  <dcterms:modified xsi:type="dcterms:W3CDTF">2026-10-01T06:00:05Z</dcterms:modified>
</cp:coreProperties>
</file>